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Поликлиника 2021" sheetId="1" r:id="rId1"/>
    <sheet name="неотложная помощь" sheetId="2" r:id="rId2"/>
    <sheet name="дневной стационар" sheetId="3" r:id="rId3"/>
    <sheet name="кругласуточный стац. без ВМП" sheetId="4" r:id="rId4"/>
    <sheet name="ВМП" sheetId="5" r:id="rId5"/>
    <sheet name="скорая помощь" sheetId="6" r:id="rId6"/>
    <sheet name="Услуги" sheetId="7" r:id="rId7"/>
  </sheets>
  <definedNames>
    <definedName name="_xlnm._FilterDatabase" localSheetId="4" hidden="1">ВМП!$A$3:$C$222</definedName>
    <definedName name="_xlnm._FilterDatabase" localSheetId="2" hidden="1">'дневной стационар'!$C$3:$C$315</definedName>
    <definedName name="_xlnm._FilterDatabase" localSheetId="3" hidden="1">'кругласуточный стац. без ВМП'!$A$5:$D$489</definedName>
    <definedName name="_xlnm._FilterDatabase" localSheetId="6" hidden="1">Услуги!$A$3:$B$543</definedName>
  </definedNames>
  <calcPr calcId="152511"/>
</workbook>
</file>

<file path=xl/calcChain.xml><?xml version="1.0" encoding="utf-8"?>
<calcChain xmlns="http://schemas.openxmlformats.org/spreadsheetml/2006/main">
  <c r="C461" i="7" l="1"/>
  <c r="C71" i="7"/>
  <c r="C12" i="7"/>
  <c r="C132" i="7"/>
  <c r="C133" i="7" s="1"/>
  <c r="C82" i="7"/>
  <c r="C83" i="7" s="1"/>
  <c r="C78" i="7"/>
  <c r="C79" i="7" s="1"/>
  <c r="C74" i="7"/>
  <c r="C75" i="7" s="1"/>
  <c r="C70" i="7"/>
  <c r="C68" i="7"/>
  <c r="C64" i="7"/>
  <c r="C65" i="7" s="1"/>
  <c r="C60" i="7"/>
  <c r="C61" i="7" s="1"/>
  <c r="C57" i="7"/>
  <c r="C53" i="7"/>
  <c r="C49" i="7"/>
  <c r="C46" i="7"/>
  <c r="C50" i="7" s="1"/>
  <c r="C42" i="7"/>
  <c r="C40" i="7"/>
  <c r="C36" i="7"/>
  <c r="C37" i="7" s="1"/>
  <c r="C33" i="7"/>
  <c r="C32" i="7"/>
  <c r="C27" i="7"/>
  <c r="C28" i="7" s="1"/>
  <c r="C23" i="7"/>
  <c r="C24" i="7" s="1"/>
  <c r="C19" i="7"/>
  <c r="C20" i="7" s="1"/>
  <c r="C16" i="7"/>
  <c r="C11" i="7"/>
  <c r="C7" i="7"/>
  <c r="C435" i="7"/>
  <c r="C414" i="7"/>
  <c r="C404" i="7"/>
  <c r="C385" i="7"/>
  <c r="C386" i="7" s="1"/>
  <c r="C350" i="7"/>
  <c r="C351" i="7" s="1"/>
  <c r="C322" i="7"/>
  <c r="C323" i="7" s="1"/>
  <c r="C316" i="7"/>
  <c r="C317" i="7" s="1"/>
  <c r="C312" i="7"/>
  <c r="C309" i="7"/>
  <c r="C228" i="7"/>
  <c r="C235" i="7" s="1"/>
  <c r="C209" i="7"/>
  <c r="C210" i="7" s="1"/>
  <c r="C191" i="7"/>
  <c r="C192" i="7" s="1"/>
  <c r="C173" i="7"/>
  <c r="C162" i="7"/>
  <c r="C152" i="7"/>
  <c r="C142" i="7"/>
  <c r="C153" i="7" s="1"/>
  <c r="C126" i="7"/>
  <c r="C129" i="7" s="1"/>
  <c r="C43" i="7" l="1"/>
  <c r="C174" i="7"/>
  <c r="C313" i="7"/>
  <c r="C436" i="7"/>
  <c r="C20" i="4" l="1"/>
  <c r="C21" i="4" s="1"/>
  <c r="C15" i="4"/>
  <c r="C16" i="4" s="1"/>
  <c r="C8" i="4"/>
  <c r="C9" i="4" s="1"/>
  <c r="C488" i="4"/>
  <c r="C489" i="4" s="1"/>
  <c r="C473" i="4"/>
  <c r="C468" i="4"/>
  <c r="C465" i="4"/>
  <c r="C461" i="4"/>
  <c r="C427" i="4"/>
  <c r="C418" i="4"/>
  <c r="C414" i="4"/>
  <c r="C407" i="4"/>
  <c r="C404" i="4"/>
  <c r="C383" i="4"/>
  <c r="C377" i="4"/>
  <c r="C378" i="4" s="1"/>
  <c r="C370" i="4"/>
  <c r="C365" i="4"/>
  <c r="C362" i="4"/>
  <c r="C349" i="4"/>
  <c r="C340" i="4"/>
  <c r="C337" i="4"/>
  <c r="C323" i="4"/>
  <c r="C307" i="4"/>
  <c r="C302" i="4"/>
  <c r="C304" i="4"/>
  <c r="C281" i="4"/>
  <c r="C278" i="4"/>
  <c r="C273" i="4"/>
  <c r="C264" i="4"/>
  <c r="C261" i="4"/>
  <c r="C258" i="4"/>
  <c r="C245" i="4"/>
  <c r="C246" i="4" s="1"/>
  <c r="C238" i="4"/>
  <c r="C231" i="4"/>
  <c r="C228" i="4"/>
  <c r="C221" i="4"/>
  <c r="C216" i="4"/>
  <c r="C199" i="4"/>
  <c r="C178" i="4"/>
  <c r="C174" i="4"/>
  <c r="C167" i="4"/>
  <c r="C164" i="4"/>
  <c r="C154" i="4"/>
  <c r="C141" i="4"/>
  <c r="C130" i="4"/>
  <c r="C125" i="4"/>
  <c r="C121" i="4"/>
  <c r="C117" i="4"/>
  <c r="C115" i="4"/>
  <c r="C112" i="4"/>
  <c r="C109" i="4"/>
  <c r="C95" i="4"/>
  <c r="C93" i="4"/>
  <c r="C90" i="4"/>
  <c r="C88" i="4"/>
  <c r="C77" i="4"/>
  <c r="C73" i="4"/>
  <c r="C69" i="4"/>
  <c r="C43" i="4"/>
  <c r="C44" i="4" s="1"/>
  <c r="C38" i="4"/>
  <c r="C35" i="4"/>
  <c r="C27" i="4"/>
  <c r="C483" i="4"/>
  <c r="C484" i="4" s="1"/>
  <c r="C479" i="4"/>
  <c r="C480" i="4" s="1"/>
  <c r="C475" i="4"/>
  <c r="C442" i="4"/>
  <c r="C457" i="4" s="1"/>
  <c r="C424" i="4"/>
  <c r="C420" i="4"/>
  <c r="C409" i="4"/>
  <c r="C399" i="4"/>
  <c r="C397" i="4"/>
  <c r="C393" i="4"/>
  <c r="C391" i="4"/>
  <c r="C387" i="4"/>
  <c r="C385" i="4"/>
  <c r="C372" i="4"/>
  <c r="C344" i="4"/>
  <c r="C342" i="4"/>
  <c r="C309" i="4"/>
  <c r="C283" i="4"/>
  <c r="C270" i="4"/>
  <c r="C268" i="4"/>
  <c r="C251" i="4"/>
  <c r="C249" i="4"/>
  <c r="C240" i="4"/>
  <c r="C235" i="4"/>
  <c r="C158" i="4"/>
  <c r="C156" i="4"/>
  <c r="C149" i="4"/>
  <c r="C150" i="4" s="1"/>
  <c r="C145" i="4"/>
  <c r="C143" i="4"/>
  <c r="C138" i="4"/>
  <c r="C134" i="4"/>
  <c r="C132" i="4"/>
  <c r="C81" i="4"/>
  <c r="C82" i="4" s="1"/>
  <c r="C47" i="4"/>
  <c r="C48" i="4" s="1"/>
  <c r="C29" i="4"/>
  <c r="C24" i="4"/>
  <c r="C308" i="3"/>
  <c r="C253" i="3"/>
  <c r="C271" i="3" s="1"/>
  <c r="C120" i="3"/>
  <c r="C139" i="3"/>
  <c r="C134" i="3"/>
  <c r="C68" i="3"/>
  <c r="N94" i="1"/>
  <c r="N72" i="1"/>
  <c r="N51" i="1"/>
  <c r="N38" i="1"/>
  <c r="J68" i="1"/>
  <c r="J51" i="1"/>
  <c r="J38" i="1"/>
  <c r="O95" i="1"/>
  <c r="P95" i="1"/>
  <c r="M94" i="1"/>
  <c r="M95" i="1" s="1"/>
  <c r="L94" i="1"/>
  <c r="L95" i="1" s="1"/>
  <c r="K94" i="1"/>
  <c r="K95" i="1" s="1"/>
  <c r="J94" i="1"/>
  <c r="I94" i="1"/>
  <c r="I95" i="1" s="1"/>
  <c r="N95" i="1" l="1"/>
  <c r="C30" i="4"/>
  <c r="C252" i="4"/>
  <c r="C428" i="4"/>
  <c r="C394" i="4"/>
  <c r="C159" i="4"/>
  <c r="C366" i="4"/>
  <c r="C135" i="4"/>
  <c r="C400" i="4"/>
  <c r="C200" i="4"/>
  <c r="C265" i="4"/>
  <c r="C39" i="4"/>
  <c r="C232" i="4"/>
  <c r="C274" i="4"/>
  <c r="C345" i="4"/>
  <c r="C469" i="4"/>
  <c r="C96" i="4"/>
  <c r="C118" i="4"/>
  <c r="C284" i="4"/>
  <c r="C388" i="4"/>
  <c r="C421" i="4"/>
  <c r="C241" i="4"/>
  <c r="C410" i="4"/>
  <c r="C476" i="4"/>
  <c r="C146" i="4"/>
  <c r="C78" i="4"/>
  <c r="C168" i="4"/>
  <c r="C373" i="4"/>
  <c r="C310" i="4"/>
  <c r="C140" i="3"/>
  <c r="C315" i="3" s="1"/>
  <c r="J95" i="1"/>
  <c r="E95" i="1" l="1"/>
  <c r="D95" i="1"/>
  <c r="B95" i="1"/>
</calcChain>
</file>

<file path=xl/sharedStrings.xml><?xml version="1.0" encoding="utf-8"?>
<sst xmlns="http://schemas.openxmlformats.org/spreadsheetml/2006/main" count="1776" uniqueCount="366">
  <si>
    <t>Медицинская помощь оказываемая в амбулаторных условиях</t>
  </si>
  <si>
    <t>Наименование МО</t>
  </si>
  <si>
    <t>Всего</t>
  </si>
  <si>
    <t>Посещения с иными целями</t>
  </si>
  <si>
    <t xml:space="preserve">профилактические медицинские осмотры / диспансеризация  </t>
  </si>
  <si>
    <t xml:space="preserve">консультативные посещения </t>
  </si>
  <si>
    <t>обращения</t>
  </si>
  <si>
    <t>профилактические медицинские осмотры (комплексное посещение)</t>
  </si>
  <si>
    <t>диспансеризация (комплексное посещение)</t>
  </si>
  <si>
    <t>ОМС (8+15+18+21+23+26)</t>
  </si>
  <si>
    <t>ОМС</t>
  </si>
  <si>
    <t xml:space="preserve">ОМС </t>
  </si>
  <si>
    <t>Всего (2+3+4+5+6)</t>
  </si>
  <si>
    <t>ГУЗ "БАЗАРНОCЫЗГАНСКАЯ РБ"</t>
  </si>
  <si>
    <t>ГУЗ "БАРЫШСКАЯ РБ"</t>
  </si>
  <si>
    <t>ГУЗ "ВЕШКАЙМСКАЯ РБ"</t>
  </si>
  <si>
    <t>ГУЗ "ИНЗЕНСКАЯ РБ"</t>
  </si>
  <si>
    <t>ГУЗ "КАРСУНСКАЯ РАЙОННАЯ БОЛЬНИЦА ИМЕНИ ВРАЧА В.И.ФИОШИНА"</t>
  </si>
  <si>
    <t>ГУЗ "КУЗОВАТОВСКАЯ РБ"</t>
  </si>
  <si>
    <t>ГУЗ "МАЙНСКАЯ РБ"</t>
  </si>
  <si>
    <t>ГУЗ "СТАРОСАХЧИНСКАЯ УЧАСТКОВАЯ БОЛЬНИЦА"</t>
  </si>
  <si>
    <t>ГУЗ ЗЕРНОСОВХОЗСКАЯ УЧАСТКОВАЯ БОЛЬНИЦА</t>
  </si>
  <si>
    <t>ГУЗ МУЛЛОВСКАЯ УЧАСТКОВАЯ БОЛЬНИЦА</t>
  </si>
  <si>
    <t>ГУЗ НОВО-МАЙНСКАЯ ГОРОДСКАЯ БОЛЬНИЦА</t>
  </si>
  <si>
    <t>ГУЗ РЯЗАНОВСКАЯ УЧАСТКОВАЯ БОЛЬНИЦА</t>
  </si>
  <si>
    <t>ГУЗ ТИИНСКАЯ УЧАСТКОВАЯ БОЛЬНИЦА</t>
  </si>
  <si>
    <t>Итого: Мелекесский район</t>
  </si>
  <si>
    <t>ГУЗ "НИКОЛАЕВСКАЯ РБ"</t>
  </si>
  <si>
    <t>ГУЗ "НОВОМАЛЫКЛИНСКАЯ РБ"</t>
  </si>
  <si>
    <t>ГУЗ "НОВОСПАССКАЯ РБ"</t>
  </si>
  <si>
    <t>ГУЗ "ПАВЛОВСКАЯ РБ ИМЕНИ ЗАСЛУЖЕННОГО ВРАЧА РОССИИ А.И.МАРЬИНА"</t>
  </si>
  <si>
    <t>ГУЗ "РАДИЩЕВСКАЯ РБ"</t>
  </si>
  <si>
    <t>ГУЗ "СЕНГИЛЕЕВСКАЯ РБ"</t>
  </si>
  <si>
    <t>ГУЗ "СТАРОКУЛАТКИНСКАЯ РБ"</t>
  </si>
  <si>
    <t>ГУЗ "СТАРОМАЙНСКАЯ РБ"</t>
  </si>
  <si>
    <t>ГУЗ "СУРСКАЯ РБ"</t>
  </si>
  <si>
    <t>ГУЗ "ТЕРЕНЬГУЛЬСКАЯ РБ"</t>
  </si>
  <si>
    <t>ГУЗ "УЛЬЯНОВСКАЯ РБ"</t>
  </si>
  <si>
    <t>ГУЗ "БОЛЬШЕНАГАТКИНСКАЯ РБ"</t>
  </si>
  <si>
    <t>ГУЗ "ЧЕРДАКЛИНСКАЯ РБ"</t>
  </si>
  <si>
    <t>ГУЗ "НГБ ИМ. А.Ф.АЛЬБЕРТ"</t>
  </si>
  <si>
    <t>ИТОГО: Районы</t>
  </si>
  <si>
    <t>ГБУЗ "СТОМАТОЛОГИЧЕСКАЯ ПОЛИКЛИНИКА ГОРОДА УЛЬЯНОВСКА"</t>
  </si>
  <si>
    <t>ГУЗ "ГОРОДСКАЯ БОЛЬНИЦА № 2"</t>
  </si>
  <si>
    <t>ГУЗ "ГОРОДСКАЯ КЛИНИЧЕСКАЯ БОЛЬНИЦА №1" (ПЕРИНАТАЛЬНЫЙ ЦЕНТР)</t>
  </si>
  <si>
    <t>ГУЗ "ГОРОДСКАЯ ПОЛИКЛИНИКА № 5"</t>
  </si>
  <si>
    <t>ГУЗ "ГОРОДСКАЯ ПОЛИКЛИНИКА № 6"</t>
  </si>
  <si>
    <t>ГУЗ "ДГКБ Г. УЛЬЯНОВСКА"</t>
  </si>
  <si>
    <t>ГУЗ "ЦГКБ Г. УЛЬЯНОВСКА"</t>
  </si>
  <si>
    <t>ГУЗ ГОРБОЛЬНИЦА № 3</t>
  </si>
  <si>
    <t>ГУЗ ГОРОДСКАЯ ПОЛИКЛИНИКА № 1 ИМ. С.М. КИРОВА</t>
  </si>
  <si>
    <t>ГУЗ ГОРОДСКАЯ ПОЛИКЛИНИКА № 3</t>
  </si>
  <si>
    <t>ГУЗ ГОРОДСКАЯ ПОЛИКЛИНИКА № 4</t>
  </si>
  <si>
    <t>ГУЗ ЦК МСЧ ИМ. В.А.ЕГОРОВА</t>
  </si>
  <si>
    <t>ИТОГО: город Ульяновск</t>
  </si>
  <si>
    <t>ГУЗ "УОКМЦ ОПЛПРВ И ПП ИМ. МАКСИМЧУКА В.М."</t>
  </si>
  <si>
    <t>ГУЗ ЦОЗИМП</t>
  </si>
  <si>
    <t>ГКУЗ "ОКПТД"</t>
  </si>
  <si>
    <t>ГКУЗ "Ульяновский областной "ХОСПИС"</t>
  </si>
  <si>
    <t>ГКУЗ "УОКПБ" им. В.А.Копосова</t>
  </si>
  <si>
    <t>ГОСПИТАЛЬ ВЕТЕРАНОВ</t>
  </si>
  <si>
    <t>ГУЗ "УОКНБ"</t>
  </si>
  <si>
    <t>ГУЗ "УОКЦСВМП"</t>
  </si>
  <si>
    <t>ГУЗ "ЦЕНТР СПИД"</t>
  </si>
  <si>
    <t>ГУЗ ДСПБ № 1</t>
  </si>
  <si>
    <t>ГУЗ ОВФД</t>
  </si>
  <si>
    <t>ГУЗ ОКД</t>
  </si>
  <si>
    <t>ГУЗ ОККВД</t>
  </si>
  <si>
    <t>ГУЗ ОКОД</t>
  </si>
  <si>
    <t>ГУЗ УОДКБ ИМЕНИ ПОЛИТИЧЕСКОГО И ОБЩЕСТВЕННОГО ДЕЯТЕЛЯ Ю.Ф.ГОРЯЧЕВА</t>
  </si>
  <si>
    <t>ГУЗ УОКБ</t>
  </si>
  <si>
    <t>ИТОГО: Областные</t>
  </si>
  <si>
    <t>ФГБУ ФНКЦРИО ФМБА РОССИИ</t>
  </si>
  <si>
    <t>ФКУЗ "МСЧ МВД РОССИИ ПО УЛЬЯНОВСКОЙ ОБЛАСТИ"</t>
  </si>
  <si>
    <t>ЧУЗ "РЖД - МЕДИЦИНА" Г.УЛЬЯНОВСК</t>
  </si>
  <si>
    <t>ИТОГО: Ведомственные</t>
  </si>
  <si>
    <t>НЕФРОСОВЕТ</t>
  </si>
  <si>
    <t>ООО "ВМ ДИАГНОСТИК"</t>
  </si>
  <si>
    <t>ООО "ВМ КЛИНИК"</t>
  </si>
  <si>
    <t>ООО "ЗДОРОВАЯ СЕМЬЯ"</t>
  </si>
  <si>
    <t>ООО "ЛАУС ДЕО"</t>
  </si>
  <si>
    <t>ООО "НОВЫЙ СВЕТ"</t>
  </si>
  <si>
    <t>ООО "ПОЛИКЛИНИКА "ЛЕКОН"</t>
  </si>
  <si>
    <t>ООО "ССЦ"</t>
  </si>
  <si>
    <t>OOO"АРТДЕНТ"</t>
  </si>
  <si>
    <t>ООО "АЛЬФАДЕНТ"</t>
  </si>
  <si>
    <t>ООО "АПЕКС ДЕНТ"</t>
  </si>
  <si>
    <t>ООО "МЕД-СПРАВКА"</t>
  </si>
  <si>
    <t>ООО "МЦ АКАДЕМИЯ "</t>
  </si>
  <si>
    <t>ООО "МЦ АКАДЕМИЯ +"</t>
  </si>
  <si>
    <t>ООО "ПАНАЦЕЯ"</t>
  </si>
  <si>
    <t>ООО "ПРЕМЬЕР - ДЕНТ"</t>
  </si>
  <si>
    <t>ООО "СТОМАТОЛОГИЯ БЕЛЫЙ НОСОРОГ"</t>
  </si>
  <si>
    <t>ООО "ФРЕЗЕНИУС НЕФРОКЕА"</t>
  </si>
  <si>
    <t>ООО "ЦЕНТР ЛАЗЕРНОЙ МЕДИЦИНЫ"</t>
  </si>
  <si>
    <t>ООО "ЯМТ"</t>
  </si>
  <si>
    <t>ООО"МЕД-ПРОФИ"</t>
  </si>
  <si>
    <t>ИТОГО: Иных форм собственности</t>
  </si>
  <si>
    <t xml:space="preserve">ВСЕГО: </t>
  </si>
  <si>
    <t xml:space="preserve">Медицинская помощь, оказываемая в амбулаторных условиях в неотложной форме
</t>
  </si>
  <si>
    <t>Наименование</t>
  </si>
  <si>
    <t>ГУЗ УОКССМП</t>
  </si>
  <si>
    <t xml:space="preserve">Медицинская помощь оказываемая в  условиях дневного стационара
</t>
  </si>
  <si>
    <t>Профиль</t>
  </si>
  <si>
    <t>Акушерско-гинекологические</t>
  </si>
  <si>
    <t>ООО "ЦЕНТР ЭКО"</t>
  </si>
  <si>
    <t>ООО"МЕДЭКО"</t>
  </si>
  <si>
    <t>ООО "АЛЬЯНС КЛИНИК"</t>
  </si>
  <si>
    <t>ООО "КДФ-ПЕНЗА"</t>
  </si>
  <si>
    <t>ООО КВРТ "ДИП"</t>
  </si>
  <si>
    <t>Аллергологические</t>
  </si>
  <si>
    <t>Гастроэнтерология</t>
  </si>
  <si>
    <t>Дерматологические</t>
  </si>
  <si>
    <t>Инфекционные болезни</t>
  </si>
  <si>
    <t>Кардиологические</t>
  </si>
  <si>
    <t>ООО "АЛЬЯНС КЛИНИК+"</t>
  </si>
  <si>
    <t>ООО"АЛЬЯНС КЛИНИК СВИЯГА"</t>
  </si>
  <si>
    <t>Неврологические</t>
  </si>
  <si>
    <t>ГУЗ "ДСПБ № 2"</t>
  </si>
  <si>
    <t>Нейрохирургия</t>
  </si>
  <si>
    <t>Нефрология</t>
  </si>
  <si>
    <t>Онкология</t>
  </si>
  <si>
    <t>Ортопедия</t>
  </si>
  <si>
    <t>Оториноларингологические</t>
  </si>
  <si>
    <t>Офтальмологические</t>
  </si>
  <si>
    <t>ООО "ПРОЗРЕНИЕ"</t>
  </si>
  <si>
    <t>ООО"ОФТАЛЬМОЛОГИЧЕСКАЯ КЛИНИКА"ПРОЗРЕНИЕ73"</t>
  </si>
  <si>
    <t>Педиатрические соматические</t>
  </si>
  <si>
    <t>Пульмонология</t>
  </si>
  <si>
    <t>Радиология</t>
  </si>
  <si>
    <t>ООО "ЭРСПЕЙ"</t>
  </si>
  <si>
    <t>Реабилитационные для больных с заболеваниями опорно-двигатльного аппарата и переферической нервной системы</t>
  </si>
  <si>
    <t>Реабилитационные для больных с заболеваниями центрально-нервной системы и органов чувств</t>
  </si>
  <si>
    <t>Реабилитационные соматические</t>
  </si>
  <si>
    <t>Ревматология</t>
  </si>
  <si>
    <t>Терапевтические</t>
  </si>
  <si>
    <t>Травматология</t>
  </si>
  <si>
    <t>Урология</t>
  </si>
  <si>
    <t>Хирургические</t>
  </si>
  <si>
    <t>Эндокринология</t>
  </si>
  <si>
    <t xml:space="preserve">Медицинская помощь, оказываемая в  условиях круглосуточного стационара, без ВМП
</t>
  </si>
  <si>
    <t>Венерологические</t>
  </si>
  <si>
    <t>Торакальной хирургии</t>
  </si>
  <si>
    <t>Онкологические</t>
  </si>
  <si>
    <t>Патологии новорожденных и недоношенных детей</t>
  </si>
  <si>
    <t>Гастроэнтерологические</t>
  </si>
  <si>
    <t>Гематологические</t>
  </si>
  <si>
    <t xml:space="preserve">Гериатрические </t>
  </si>
  <si>
    <t>Гинекологические</t>
  </si>
  <si>
    <t>Для беременных и рожениц</t>
  </si>
  <si>
    <t>Инфекционные</t>
  </si>
  <si>
    <t>ГУЗ "ОДИБ"</t>
  </si>
  <si>
    <t>Кардиологические для больных с ОИМ</t>
  </si>
  <si>
    <t>Кардиохирургические</t>
  </si>
  <si>
    <t>Нейрохирургические</t>
  </si>
  <si>
    <t>Неврологические для больных с ОНМК</t>
  </si>
  <si>
    <t>Нефрологические</t>
  </si>
  <si>
    <t>Ожоговые (комбустиология)</t>
  </si>
  <si>
    <t>Урологические</t>
  </si>
  <si>
    <t>Ортопедические</t>
  </si>
  <si>
    <t>Патологии беременности</t>
  </si>
  <si>
    <t>Травматологические</t>
  </si>
  <si>
    <t>Ревматологические</t>
  </si>
  <si>
    <t>Проктологические</t>
  </si>
  <si>
    <t>Пульмононологические</t>
  </si>
  <si>
    <t>Радиологические</t>
  </si>
  <si>
    <t>Сосудистой хирургии</t>
  </si>
  <si>
    <t>Эндокринологические</t>
  </si>
  <si>
    <t>Токсикологические</t>
  </si>
  <si>
    <t>Хирургические (сочетанная травма)</t>
  </si>
  <si>
    <t>Челюстно-лицевой хирургии</t>
  </si>
  <si>
    <t xml:space="preserve">Высокотехнологическая медицинская помощь оказываемая в условиях круглосуточного стационара финансируемая за счет средств ОМС
</t>
  </si>
  <si>
    <t>05.008                   2020-03.00.5.001 Поликомпонентная терапия при язвенном колите и болезни Крона 3 и 4 степени активности, гормонозависимых и гормонорезистентных формах, тяжелой форме целиакии химиотерапевтическими и генно-инженерными биологическими лекарственными препаратами под контролем</t>
  </si>
  <si>
    <t xml:space="preserve">Итого по профилю: </t>
  </si>
  <si>
    <t>03.006                   2020-02.00.3.004 Хирургическое органосохраняющее лечение женщин с несостоятельностью мышц тазового дна, опущением и выпадением органов малого таза, а также в сочетании со  стрессовым недержанием мочи, соединительно-тканными заболеваниями,  включая реконструктивно – пластические операции (сакровагинопексию с лапароскопической ассистенцией, оперативные вмешательства с использованием сетчатых протезов)</t>
  </si>
  <si>
    <t>09.013                   2020-05.00.9.001 Комплексное лечение больных тяжелыми распространенными формами псориаза, атопического дерматита, истинной пузырчатки, локализованной склеродермии, лучевого дерматита</t>
  </si>
  <si>
    <t xml:space="preserve">09.470                   2020-05.00.9.002 Лечение тяжелых, резистентных форм псориаза, включая  псориатический артрит, с применением генно-инженерных биологических лекартвенных  препаратов </t>
  </si>
  <si>
    <t>42.183                   2020-14.00.40.001 Коронарная реваскуляризация миокарда с применением ангиопластики в сочетании со стентированием при ишемической болезни сердца (баллонная вазодилатация с установкой 1-3 стентов в сосуд (сосуды))</t>
  </si>
  <si>
    <t>39.183                   2020-14.00.37.001 Коронарная реваскуляризация миокарда с применением ангиопластики в сочетании со стентированием при ишемической болезни сердца (без подъема сегмента ST электрокардиограммы, с установкой 1 стента)</t>
  </si>
  <si>
    <t>40.183                   2020-14.00.38.001 Коронарная реваскуляризация миокарда с применением ангиопластики в сочетании со стентированием при ишемической болезни сердца (без подъема сегмента ST электрокардиограммы, с установкой 2 стентов)</t>
  </si>
  <si>
    <t>41.183                   2020-14.00.39.001 Коронарная реваскуляризация миокарда с применением ангиопластики в сочетании со стентированием при ишемической болезни сердца (без подъема сегмента ST электрокардиограммы, с установкой 3 стентов)</t>
  </si>
  <si>
    <t>36.183                   2020-14.00.34.001 Коронарная реваскуляризация миокарда с применением ангиопластики в сочетании со стентированием при ишемической болезни сердца (с подъемом сегмента ST электрокардиограммы, с установкой 1 стента)</t>
  </si>
  <si>
    <t>37.183                   2020-14.00.35.001 Коронарная реваскуляризация миокарда с применением ангиопластики в сочетании со стентированием при ишемической болезни сердца (с подъемом сегмента ST электрокардиограммы, с установкой 2 стентов)</t>
  </si>
  <si>
    <t>38.183                   2020-14.00.36.001 Коронарная реваскуляризация миокарда с применением ангиопластики в сочетании со стентированием при ишемической болезни сердца (с подъемом сегмента ST электрокардиограммы, с установкой 3 стентов)</t>
  </si>
  <si>
    <t xml:space="preserve">Итого: </t>
  </si>
  <si>
    <t>46.184                   2020-14.00.44.001 Коронарная реваскуляризация миокарда с применением аортокоронарного шунтирования при ишемической болезни и различных формах сочетанной патологии</t>
  </si>
  <si>
    <t>43.220                   2020-14.00.41.001 Эндоваскулярная, хирургическая коррекция нарушений ритма сердца без имплантации кардиовертера-дефибриллятора (имплантация однокамерного кардиостимулятора)</t>
  </si>
  <si>
    <t>45.219                   2020-14.00.43.001 Эндоваскулярнаяхирургическая коррекция нарушений ритма сердца без имплантации кардиовертера-дифибриллятора (имплантация  двухкамерного кардиостимулятора)</t>
  </si>
  <si>
    <t>12.018                   2020-08.00.12.002 Микрохирургические вмешательства при злокачественных (первичных и вторичных) и доброкачественных новообразованиях оболочек головного мозга с вовлечением синусов, серповидного отростка и намета мозжечка</t>
  </si>
  <si>
    <t>12.022                   2020-08.00.12.006 Микрохирургические вмешательства при патологии сосудов головного и спинного мозга, внутримозговых и внутрижелудочковых гематомах</t>
  </si>
  <si>
    <t>12.017                   2020-08.00.12.001 Микрохирургические вмешательства с использованием операционного микроскопа, стереотаксической биопсии, интраоперационной навигации и нейрофизиологического мониторинга при внутримозговых новообразованиях головного мозга и каверномах функционально значимых зон головного мозга</t>
  </si>
  <si>
    <t>16.028                   2020-08.00.16.013 Микрохирургические и эндоскопические вмешательства при поражениях межпозвоночных дисков шейных и грудных отделов с миелопатией, радикуло- и нейропатией, спондилолистезах и спинальных стенозах. Сложные декомпрессионно-стабилизирующие и реконструктивные операции при травмах и заболеваниях позвоночника, сопровождающихся развитием миелопатии, с использованием остеозамещающих материалов, погружных и наружных фиксирующих устройств. Имплантация временных электродов для нейростимуляции спинного мозга и периферическ</t>
  </si>
  <si>
    <t>12.021                   2020-08.00.12.005 Микрохирургическое удаление новообразований (первичных и вторичных) и дермоидов (липом) спинного мозга и его оболочек, корешков и спинномозговых нервов, позвоночного столба, костей таза, крестца и копчика при условии вовлечения твердой мозговой оболочки, корешков и спинномозговых нервов</t>
  </si>
  <si>
    <t>12.024                   2020-08.00.12.008 Реконструктивные вмешательства при сложных и гигантских дефектах и деформациях свода и основания черепа, орбиты врожденного и приобретенного генеза</t>
  </si>
  <si>
    <t>14.026                   2020-08.00.14.010 Хирургические вмешательства при врожденной или приобретенной гидроцефалии окклюзионного или сообщающегося характера или приобретенных церебральных кистах</t>
  </si>
  <si>
    <t>15.027                   2020-08.00.15.010 Хирургические вмешательства при врожденной или приобретенной гидроцефалии окклюзионного или сообщающегося характера или приобретенных церебральных кистах. Повторные ликворошунтирующие операции при осложненном течении заболевания у детей</t>
  </si>
  <si>
    <t>20.032                   2020-09.00.20.001 Видеоэндоскопические внутриполостные и видеоэндоскопические внутрипросветные хирургические вмешательства, интервенционные радиологические вмешательства, малоинвазивные органосохраняющие вмешательства при ЗНО, в том числе у детей</t>
  </si>
  <si>
    <t>23.178                   2020-09.00.23.001 Дистанционная  лучевая терапия в радиотерапевтических отделениях, высокоинтенсивная фокусированная ультразвуковая терапия при злокачественных новообразованиях (1-39Гр)</t>
  </si>
  <si>
    <t>24.178                   2020-09.00.24.001 Дистанционная лучевая терапия в радиотерапевтических отделениях, высокоинтенсивная фокусированная ультразвуковая терапия при злокачественных новообразованиях (40-69Гр)</t>
  </si>
  <si>
    <t>25.178                   2020-09.00.25.001 Дистанционная лучевая терапия в радиотерапевтических отделениях, высокоинтенсивная фокусированная ультразвуковая терапия при злокачественных новообразованиях (70-99Гр)</t>
  </si>
  <si>
    <t>20.034                   2020-09.00.20.003 Комбинированное лечение ЗНО, сочетающее обширные хирургические вмешательства и противоопухолевое лечение лекарственными препаратами, требующее интенсивной поддерживающей и корригирующей терапии</t>
  </si>
  <si>
    <t>22.036                   2020-09.00.22.005 Комплексная и высоко-дозная химиотерапия (включая эпигеномную терапию) острых лейко-зов, высокозлокачествен-ных лимфом, рецидивов и рефрактерных форм лимфопролиферативных и миелопролифератив-ных заболеваний, в том числе у детей. Комплекс-ная, высокоинтенсивная и высокодозная химиоте-рапия (включая таргет-ную терапию) солидных опухолей, рецидивов и рефрактерных форм со-лидных опухолей у детей</t>
  </si>
  <si>
    <t>20.033                   2020-09.00.20.002 Реконструктивно-пластические, микрохирургические, обширные циторедуктивные, расширенно-комбинированные хирургические вмешательства, в том числе с применением физических факторов (гипертермия, РЧТА, ФДТ, лазерная и криодеструкция и др.) при ЗНО, в том числе у детей</t>
  </si>
  <si>
    <t>27.204                   2020-10.00.27.003 Реконструктивно-пластическое восстановление функции гортани и трахеи</t>
  </si>
  <si>
    <t>26.208                   2020-10.00.26.001 Реконструктивные операции на звукопроводящем аппарате среднего уха</t>
  </si>
  <si>
    <t>29.182                   2020-11.00.28.001 Комплексное хирургическое лечение  глаукомы, включая микроинвазивную энергетическую оптико-реконструктивную и лазерную хирургию,  имплантацию  различных видов дренажей</t>
  </si>
  <si>
    <t>19.469                   2020-ВМП новый 2021-01 Выхаживание новорожденных массой тела до 1000 г, включая детей с экстремально низкой массой тела при рождении, с созданием оптимальных контролируемых параметров поддержки витальных функций и щадяще-развивающих условий внешней среды под контролем динамического инструментального мониторинга основных параметров газообмена, гемодинамики, а также лучевых, биохимических, иммунологических и молекулярно-генетических исследований</t>
  </si>
  <si>
    <t>18.030                   2020-27.00.18.001 Поликомпонентная терапия синдрома дыхательных расстройств, врожденной пневмонии, сепсиса новорожденного, тяжелой церебральной патологии новорожденного с применением аппаратных методов замещения или поддержки витальных функций на основе динамического инструментального мониторинга основных параметров газообмена, гемодинамики, а также лучевых, биохимических, иммунологических и молекулярно-генетических исследований</t>
  </si>
  <si>
    <t>35.188                   2020-13.00.33.001 Поликомпонентная иммуномодулирующая терапия с включением генно-инженерных биологических лекарственных препаратов, гормональных и химиотерапевтических лекарственных препаратов  с использованием специальных методов лабораторной и инструментальной диагностики больных (старше 18 лет)  системными воспалительными ревматическими заболеваниями</t>
  </si>
  <si>
    <t>47.175                   2020-15.00.45.002 Видеоторакоскопические операции на органах грудной полости</t>
  </si>
  <si>
    <t>48.195                   2020-15.00.46.001 Расширенные и реконструктивно-пластические операции на органах грудной полости</t>
  </si>
  <si>
    <t>49.187                   2020-16.00.47.002 Пластика крупных суставов конечностей с восстановлением целостности внутрисуставных образований, замещением костно-хрящевых дефектов синтетическими и биологическими материалами</t>
  </si>
  <si>
    <t>49.198                   2020-16.00.47.004 Реконструктивно-пластические операции на костях таза, верхних  и нижних конечностей с использованием  погружных или наружных фиксирующих устройств, синтетических и биологических остеозамещающих материалов, компьютерной навигации</t>
  </si>
  <si>
    <t>49.202                   2020-16.00.47.003 Реконструктивно-пластические операции при комбинированных дефектах и деформациях дистальных отделов конечностей с использованием чрескостных аппаратов и прецизионной техники</t>
  </si>
  <si>
    <t>49.206                   2020-16.00.47.001 Реконструктивные и декомпрессивные операции при травмах и заболеваниях позвоночника с резекцией позвонков, корригирующей  вертебротомией с использованием протезов тел позвонков и межпозвонковых дисков и т.д.</t>
  </si>
  <si>
    <t>50.206                   2020-16.00.48.001 Реконструктивные и декомпрессивные операции при травмах и заболеваниях позвоночника с резекцией позвонков, корригирующей  вертебротомией с использованием протезов тел позвонков и межпозвонковых дисков и т.д.</t>
  </si>
  <si>
    <t>51.222                   2020-16.00.50.001 Эндопротезирование суставов конечностей</t>
  </si>
  <si>
    <t>52.223                   2020-16.00.51.001 Эндопротезирование суставов конечностей при выраженных деформациях, дисплазии, анкилозах, неправильно сросшихся и несросшихся переломах области сустава, посттравматических вывихах и подвывихах, остеопорозе и системных заболеваниях, в том числе с использованием  компьютерной навигации</t>
  </si>
  <si>
    <t>55.185                   2020-18.00.54.001 Оперативные вмешательства на органах мочеполовой системы с имплантацией синтетических сложных и сетчатых протезов</t>
  </si>
  <si>
    <t>54.186                   2020-18.00.53.002 Оперативные вмешательства на органах мочеполовой системы с использованием лапароскопической техники</t>
  </si>
  <si>
    <t>54.209                   2020-18.00.53.003 Рецидивные и особо сложные операции на органах мочеполовой системы</t>
  </si>
  <si>
    <t>01.002                   2020-01.00.1.002 Микрохирургические и реконструктивно-пластические операции на печени, желчных протоках и сосудах печени, в том числе эндоваскулярные операции на сосудах печени и реконструктивные операции на сосудах системы воротной вены, стентирование внутри- и внепеченочных желчных протоков</t>
  </si>
  <si>
    <t>01.001                   2020-01.00.1.001 Микрохирургические, расширенные, комбинированные и реконструктивно-пластические операции на поджелудочной железе, в том числе лапароскопически ассистированные</t>
  </si>
  <si>
    <t>08.012                   2020-27.00.8.003 Реконструктивно-пластические операции на грудной клетке при пороках развития у новорожденных (пороки легких, бронхов, пищевода), в том числе торакоскопические</t>
  </si>
  <si>
    <t>01.003                   2020-01.00.1.003 Реконструктивно-пластические, в том числе лапароскопически ассистированные операции на тонкой, толстой кишке и промежности</t>
  </si>
  <si>
    <t>02.004                   2020-01.00.2.004 Хирургическое лечение новообразований надпочечников и забрюшинного пространства</t>
  </si>
  <si>
    <t>57.212                   2020-20.00.56.001 Терапевтическое лечение сахарного диабета и его сосудистых осложнений (нефропатии, нейропатии, диабетической стопы, ишемических поражений сердца и головного мозга), включая заместительную инсулиновую терапию системами постоянной подкожной инфузии</t>
  </si>
  <si>
    <t xml:space="preserve">Медицинская помощь, оказываемая бригадами скорой медицинской помощи
</t>
  </si>
  <si>
    <t>Наименование ЛПУ</t>
  </si>
  <si>
    <t>Гемодиализ интермиттирующий высокопоточный, оказываемый в условиях амбулаторно-поликлинической службы</t>
  </si>
  <si>
    <t>ГОСУДАРСТВЕННОЕ УЧРЕЖДЕНИЕ ЗДРАВООХРАНЕНИЯ УЛЬЯНОВСКАЯ ОБЛАСТНАЯ КЛИНИЧЕСКАЯ БОЛЬНИЦА</t>
  </si>
  <si>
    <t>МЕДИЦИНСОЕ ЧАСТНОЕ УЧРЕЖДЕННИЕ ДОПОЛНИТЕЛЬНОГО ПРОФЕССИОНАЛЬНОГО ОБРАЗОВАНИЯ "НЕФРОСОВЕТ"</t>
  </si>
  <si>
    <t>ОБЩЕСТВО С ОГРАНИЧЕННОЙ ОТВЕТСТВЕННОСТЬЮ "НЕФРОЛАЙН - ДМГ"</t>
  </si>
  <si>
    <t>ОБЩЕСТВО С ОГРАНИЧЕННОЙ ОТВЕТСТВЕННОСТЬЮ "ФРЕЗЕНИУС НЕФРОКЕА"</t>
  </si>
  <si>
    <t>Гемодиализ интермиттирующий высокопоточный, оказываемый в условиях круглосуточного стационара</t>
  </si>
  <si>
    <t>ГОСУДАРСТВЕННОЕ УЧРЕЖДЕНИЕ ЗДРАВООХРАНЕНИЯ "ЦЕНТРАЛЬНАЯ ГОРОДСКАЯ КЛИНИЧЕСКАЯ БОЛЬНИЦА Г. УЛЬЯНОВСКА"</t>
  </si>
  <si>
    <t>ГОСУДАРСТВЕННОЕ УЧРЕЖДЕНИЕ ЗДРАВООХРАНЕНИЯ "ЦЕНТРАЛЬНАЯ КЛИНИЧЕСКАЯ МЕДИКО-САНИТАРНАЯ ЧАСТЬ ИМЕНИ ЗАСЛУЖЕННОГО ВРАЧА РОССИИ В.А.ЕГОРОВА"</t>
  </si>
  <si>
    <t>ГОСУДАРСТВЕННОЕ УЧРЕЖДЕНИЕ ЗДРАВООХРАНЕНИЯ "УЛЬЯНОВСКИЙ ОБЛАСТНОЙ КЛИНИЧЕСКИЙ ЦЕНТР СПЕЦИАЛИЗИРОВАННЫХ ВИДОВ МЕДИЦИНСКОЙ ПОМОЩИ ИМЕНИ ЗАСЛУЖЕННОГО ВРАЧА РОССИИ Е.М.ЧУЧКАЛОВА"</t>
  </si>
  <si>
    <t>Гемодиализ интермиттирующий низкопоточный, оказываемый в условиях амбулаторно-поликлинической службы</t>
  </si>
  <si>
    <t>Гемодиализ продолжительный, оказываемый в условиях круглосуточного стационара</t>
  </si>
  <si>
    <t>Гемодиафильтрация</t>
  </si>
  <si>
    <t>Гемодиафильтрация продленная, оказываемая в условиях круглосуточного стационара</t>
  </si>
  <si>
    <t>Гемодиафильтрация продолжительная, оказываемая в условиях круглосуточного стационара</t>
  </si>
  <si>
    <t>Гемодиафильтрация, оказываемая в условиях круглосуточного стационара</t>
  </si>
  <si>
    <t>Гистологические исследования с целью выявления онкологических заболеваний</t>
  </si>
  <si>
    <t>ГОСУДАРСТВЕННОЕ УЧРЕЖДЕНИЕ ЗДРАВООХРАНЕНИЯ "УЛЬЯНОВСКАЯ ОБЛАСТНАЯ ДЕТСКАЯ КЛИНИЧЕСКАЯ БОЛЬНИЦА ИМЕНИ ПОЛИТИЧЕСКОГО И ОБЩЕСТВЕННОГО ДЕЯТЕЛЯ Ю.Ф.ГОРЯЧЕВА"</t>
  </si>
  <si>
    <t>ГОСУДАРСТВЕННОЕ УЧРЕЖДЕНИЕ ЗДРАВООХРАНЕНИЯ ОБЛАСТНОЙ КЛИНИЧЕСКИЙ ОНКОЛОГИЧЕСКИЙ ДИСПАНСЕР</t>
  </si>
  <si>
    <t>ФЕДЕРАЛЬНОЕ ГОСУДАРСТВЕННОЕ БЮДЖЕТНОЕ ОБРАЗОВАТЕЛЬНОЕ УЧРЕЖДЕНИЕ ВЫСШЕГО ОБРАЗОВАНИЯ "УЛЬЯНОВСКИЙ ГОСУДАРСТВЕННЫЙ ПЕДАГОГИЧЕСКИЙ УНИВЕРСИТЕТ ИМЕНИ И.Н. УЛЬЯНОВА"</t>
  </si>
  <si>
    <t>ФЕДЕРАЛЬНОЕ ГОСУДАРСТВЕННОЕ БЮДЖЕТНОЕ УЧРЕЖДЕНИЕ "ФЕДЕРАЛЬНЫЙ НАУЧНО-КЛИНИЧЕСКИЙ ЦЕНТР МЕДИЦИНСКОЙ РАДИОЛОГИИ И ОНКОЛОГИИ" ФЕДЕРАЛЬНОГО МЕДИКО-БИОЛОГИЧЕСКОГО АГЕНТСТВА"</t>
  </si>
  <si>
    <t>Дистанционный анализ ЭКГ (расшифровка, описание и интерпретация электрокардиографических данных)</t>
  </si>
  <si>
    <t>Исследование уровня лекарственных препаратов крови (определение такролимуса, сиролимуса, циклоспарина)</t>
  </si>
  <si>
    <t>ГОСУДАРСТВЕННОЕ УЧРЕЖДЕНИЕ ЗДРАВООХРАНЕНИЯ "ОБЛАСТНОЙ КЛИНИЧЕСКИЙ КОЖНО-ВЕНЕРОЛОГИЧЕСКИЙ ДИСПАНСЕР"</t>
  </si>
  <si>
    <t>Комплексная услуга - лабораторное обследование пациента при подготовке к программе ЭКО (ж)</t>
  </si>
  <si>
    <t>Комплексная услуга - лабораторное обследование пациента при подготовке к программе ЭКО (м)</t>
  </si>
  <si>
    <t>Комплексная услуга - реабилитация детей с аномалией развития зубочелюстного аппарата</t>
  </si>
  <si>
    <t>ГОСУДАРСТВЕННОЕ БЮДЖЕТНОЕ УЧРЕЖДЕНИЕ ЗДРАВООХРАНЕНИЯ "СТОМАТОЛОГИЧЕСКАЯ ПОЛИКЛИНИКА ГОРОДА УЛЬЯНОВСКА"</t>
  </si>
  <si>
    <t>Комплексная услуга в приёмном отделении без последующей госпитализации, 1 категория</t>
  </si>
  <si>
    <t>ГОСУДАРСТВЕННОЕ УЧРЕЖДЕНИЕ ЗДРАВООХРАНЕНИЯ "БАЗАРНОСЫЗГАНСКАЯ РАЙОННАЯ БОЛЬНИЦА"</t>
  </si>
  <si>
    <t>ГОСУДАРСТВЕННОЕ УЧРЕЖДЕНИЕ ЗДРАВООХРАНЕНИЯ "БАРЫШСКАЯ РАЙОННАЯ БОЛЬНИЦА"</t>
  </si>
  <si>
    <t>ГОСУДАРСТВЕННОЕ УЧРЕЖДЕНИЕ ЗДРАВООХРАНЕНИЯ "ВЕШКАЙМСКАЯ РАЙОННАЯ БОЛЬНИЦА"</t>
  </si>
  <si>
    <t>ГОСУДАРСТВЕННОЕ УЧРЕЖДЕНИЕ ЗДРАВООХРАНЕНИЯ "ИНЗЕНСКАЯ РАЙОННАЯ БОЛЬНИЦА"</t>
  </si>
  <si>
    <t>ГОСУДАРСТВЕННОЕ УЧРЕЖДЕНИЕ ЗДРАВООХРАНЕНИЯ "КАРСУНСКАЯ РАЙОННАЯ БОЛЬНИЦА ИМЕНИ ВРАЧА В.И.ФИОШИНА "</t>
  </si>
  <si>
    <t>ГОСУДАРСТВЕННОЕ УЧРЕЖДЕНИЕ ЗДРАВООХРАНЕНИЯ "КУЗОВАТОВСКАЯ РАЙОННАЯ БОЛЬНИЦА"</t>
  </si>
  <si>
    <t>ГОСУДАРСТВЕННОЕ УЧРЕЖДЕНИЕ ЗДРАВООХРАНЕНИЯ "МАЙНСКАЯ РАЙОННАЯ БОЛЬНИЦА"</t>
  </si>
  <si>
    <t>ГОСУДАРСТВЕННОЕ УЧРЕЖДЕНИЕ ЗДРАВООХРАНЕНИЯ ЗЕРНОСОВХОЗСКАЯ УЧАСТКОВАЯ БОЛЬНИЦА</t>
  </si>
  <si>
    <t>ГОСУДАРСТВЕННОЕ УЧРЕЖДЕНИЕ ЗДРАВООХРАНЕНИЯ МУЛЛОВСКАЯ УЧАСТКОВАЯ БОЛЬНИЦА</t>
  </si>
  <si>
    <t>ГОСУДАРСТВЕННОЕ УЧРЕЖДЕНИЕ ЗДРАВООХРАНЕНИЯ НОВО-МАЙНСКАЯ ГОРОДСКАЯ БОЛЬНИЦА</t>
  </si>
  <si>
    <t>ГОСУДАРСТВЕННОЕ УЧРЕЖДЕНИЕ ЗДРАВООХРАНЕНИЯ РЯЗАНОВСКАЯ УЧАСТКОВАЯ БОЛЬНИЦА</t>
  </si>
  <si>
    <t>ГОСУДАРСТВЕННОЕ УЧРЕЖДЕНИЕ ЗДРАВООХРАНЕНИЯ ТИИНСКАЯ УЧАСТКОВАЯ БОЛЬНИЦА</t>
  </si>
  <si>
    <t>ГОСУДАРСТВЕННОЕ УЧРЕЖДЕНИЕ ЗДРАВООХРАНЕНИЯ "НИКОЛАЕВСКАЯ РАЙОННАЯ БОЛЬНИЦА"</t>
  </si>
  <si>
    <t>ГОСУДАРСТВЕННОЕ УЧРЕЖДЕНИЕ ЗДРАВООХРАНЕНИЯ "НОВОМАЛЫКЛИНСКАЯ РАЙОННАЯ БОЛЬНИЦА"</t>
  </si>
  <si>
    <t>ГОСУДАРСТВЕННОЕ УЧРЕЖДЕНИЕ ЗДРАВООХРАНЕНИЯ "НОВОСПАССКАЯ РАЙОННАЯ БОЛЬНИЦА"</t>
  </si>
  <si>
    <t>ГОСУДАРСТВЕННОЕ УЧРЕЖДЕНИЕ ЗДРАВООХРАНЕНИЯ "ПАВЛОВСКАЯ РАЙОННАЯ БОЛЬНИЦА ИМЕНИ ЗАСЛУЖЕННОГО ВРАЧА РОССИИ А.И.МАРЬИНА""</t>
  </si>
  <si>
    <t>ГОСУДАРСТВЕННОЕ УЧРЕЖДЕНИЕ ЗДРАВООХРАНЕНИЯ "РАДИЩЕВСКАЯ РАЙОННАЯ БОЛЬНИЦА"</t>
  </si>
  <si>
    <t>ГОСУДАРСТВЕННОЕ УЧРЕЖДЕНИЕ ЗДРАВООХРАНЕНИЯ "СЕНГИЛЕЕВСКАЯ РАЙОННАЯ БОЛЬНИЦА"</t>
  </si>
  <si>
    <t>ГОСУДАРСТВЕННОЕ УЧРЕЖДЕНИЕ ЗДРАВООХРАНЕНИЯ "СТАРОКУЛАТКИНСКАЯ РАЙОННАЯ БОЛЬНИЦА"</t>
  </si>
  <si>
    <t>ГОСУДАРСТВЕННОЕ УЧРЕЖДЕНИЕ ЗДРАВООХРАНЕНИЯ "СТАРОМАЙНСКАЯ РАЙОННАЯ БОЛЬНИЦА"</t>
  </si>
  <si>
    <t>ГОСУДАРСТВЕННОЕ УЧРЕЖДЕНИЕ ЗДРАВООХРАНЕНИЯ "СУРСКАЯ РАЙОННАЯ БОЛЬНИЦА"</t>
  </si>
  <si>
    <t>ГОСУДАРСТВЕННОЕ УЧРЕЖДЕНИЕ ЗДРАВООХРАНЕНИЯ "ТЕРЕНЬГУЛЬСКАЯ РАЙОННАЯ БОЛЬНИЦА"</t>
  </si>
  <si>
    <t>ГОСУДАРСТВЕННОЕ УЧРЕЖДЕНИЕ ЗДРАВООХРАНЕНИЯ "УЛЬЯНОВСКАЯ РАЙОННАЯ БОЛЬНИЦА"</t>
  </si>
  <si>
    <t>ГОСУДАРСТВЕННОЕ УЧРЕЖДЕНИЕ ЗДРАВООХРАНЕНИЯ "БОЛЬШЕНАГАТКИНСКАЯ РАЙОННАЯ БОЛЬНИЦА"</t>
  </si>
  <si>
    <t>ГОСУДАРСТВЕННОЕ УЧРЕЖДЕНИЕ ЗДРАВООХРАНЕНИЯ "ЧЕРДАКЛИНСКАЯ РАЙОННАЯ БОЛЬНИЦА"</t>
  </si>
  <si>
    <t>ГОСУДАРСТВЕННОЕ УЧРЕЖДЕНИЕ ЗДРАВООХРАНЕНИЯ "НОВОУЛЬЯНОВСКАЯ ГОРОДСКАЯ БОЛЬНИЦА ИМ. А.Ф. АЛЬБЕРТ"</t>
  </si>
  <si>
    <t>ГОСУДАРСТВЕННОЕ УЧРЕЖДЕНИЕ ЗДРАВООХРАНЕНИЯ "ГОРОДСКАЯ БОЛЬНИЦА № 2"</t>
  </si>
  <si>
    <t>ГОСУДАРСТВЕННОЕ УЧРЕЖДЕНИЕ ЗДРАВООХРАНЕНИЯ "ДЕТСКАЯ ГОРОДСКАЯ КЛИНИЧЕСКАЯ БОЛЬНИЦА ГОРОДА УЛЬЯНОВСКА"</t>
  </si>
  <si>
    <t>ГОСУДАРСТВЕННОЕ УЧРЕЖДЕНИЕ ЗДРАВООХРАНЕНИЯ ГОРОДСКАЯ БОЛЬНИЦА №3</t>
  </si>
  <si>
    <t>Комплексная услуга в приёмном отделении без последующей госпитализации, 2 категория</t>
  </si>
  <si>
    <t>ГОСУДАРСТВЕННОЕ УЧРЕЖДЕНИЕ ЗДРАВООХРАНЕНИЯ "ГОРОДСКАЯ КЛИНИЧЕСКАЯ БОЛЬНИЦА №1"(ПЕРИНАТАЛЬНЫЙ ЦЕНТР)</t>
  </si>
  <si>
    <t>ГОСУДАРСТВЕННОЕ УЧРЕЖДЕНИЕ ЗДРАВООХРАНЕНИЯ "ОБЛАСТНАЯ ДЕТСКАЯ ИНФЕКЦИОННАЯ БОЛЬНИЦА"</t>
  </si>
  <si>
    <t>Комплексное исследование для диагностики ретинопатии недоношенных</t>
  </si>
  <si>
    <t>КУ КТ без контраста</t>
  </si>
  <si>
    <t>ГОСУДАРСТВЕННОЕ УЧРЕЖДЕНИЕ ЗДРАВООХРАНЕНИЯ "УЛЬЯНОВСКИЙ ОБЛАСТНОЙ КЛИНИЧЕСКИЙ ГОСПИТАЛЬ ВЕТЕРАНОВ ВОЙН"</t>
  </si>
  <si>
    <t>ОБЩЕСТВО С ОГРАНИЧЕННОЙ ОТВЕТСТВЕННОСТЬЮ "АЛЬЯНС КЛИНИК ПЛЮС"</t>
  </si>
  <si>
    <t>ОБЩЕСТВО С ОГРАНИЧЕННОЙ ОТВЕТСТВЕННОСТЬЮ "МЕДИЦИНСКИЙ ЦЕНТР ВЕРБРИ+"</t>
  </si>
  <si>
    <t>КУ КТ с контрастированием</t>
  </si>
  <si>
    <t>КУ МРТ без контраста</t>
  </si>
  <si>
    <t>ОБЩЕСТВО С ОГРАНИЧЕННОЙ ОТВЕТСТВЕННОСТЬЮ "АКАДЕМИЯ МРТ"</t>
  </si>
  <si>
    <t>ОБЩЕСТВО С ОГРАНИЧЕННОЙ ОТВЕТСТВЕННОСТЬЮ "ВМ ДИАГНОСТИК"</t>
  </si>
  <si>
    <t>ОБЩЕСТВО С ОГРАНИЧЕННОЙ ОТВЕТСТВЕННОСТЬЮ "МЕДИЦИНСКИЙ ДИАГНОСТИЧЕСКИЙ ЦЕНТР ЗДОРОВЬЕ - УЛЬЯНОВСК"</t>
  </si>
  <si>
    <t>ОБЩЕСТВО С ОГРАНИЧЕННОЙ ОТВЕТСТВЕННОСТЬЮ "ТОМОГРАФ"</t>
  </si>
  <si>
    <t>ОБЩЕСТВО С ОГРАНИЧЕННОЙ ОТВЕТСТВЕННОСТЬЮ "ЛЕЧЕБНО - ДИАГНОСТИЧЕСКИЙ ЦЕНТР МЕЖДУНАРОДНОГО ИНСТИТУТА БИОЛОГИЧЕСКИХ СИСТЕМ - УЛЬЯНОВСК"</t>
  </si>
  <si>
    <t>КУ МРТ с контрастированием</t>
  </si>
  <si>
    <t>Маммография</t>
  </si>
  <si>
    <t>ГОСУДАРСТВЕННОЕ УЧРЕЖДЕНИЕ ЗДРАВООХРАНЕНИЯ "ГОРОДСКАЯ ПОЛИКЛИНИКА № 5"</t>
  </si>
  <si>
    <t>ГОСУДАРСТВЕННОЕ УЧРЕЖДЕНИЕ ЗДРАВООХРАНЕНИЯ ГОРОДСКАЯ ПОЛИКЛИНИКА №1 ИМ.С.М.КИРОВА</t>
  </si>
  <si>
    <t>ФЕДЕРАЛЬНОЕ КАЗЁННОЕ УЧРЕЖДЕНИЕ ЗДРАВООХРАНЕНИЯ "МЕДИКО-САНИТАРНАЯ ЧАСТЬ МИНИСТЕРСТВА ВНУТРЕННИХ ДЕЛ РОССИЙСКОЙ ФЕДЕРАЦИИ ПО УЛЬЯНОВСКОЙ ОБЛАСТИ"</t>
  </si>
  <si>
    <t>ЧАСТНОЕ УЧРЕЖДЕНИЕ ЗДРАВООХРАНЕНИЯ " БОЛЬНИЦА "РЖД-МЕДИЦИНА" ГОРОДА УЛЬЯНОВСК"</t>
  </si>
  <si>
    <t>Молекулярно-генетические исследования с целью выявления онкологических заболеваний (иные)</t>
  </si>
  <si>
    <t>АКЦИОНЕРНОЕ ОБЩЕСТВО "ЛАБКВЕСТ"</t>
  </si>
  <si>
    <t>ОБЩЕСТВО С ОГРАНИЧЕННОЙ ОТВЕТСТВЕННОСТЬЮ "СИТИЛАБ"</t>
  </si>
  <si>
    <t>ОБЩЕСТВО С ОГРАНИЧЕННОЙ ОТВЕТСТВЕННОСТЬЮ "ИНВИТРО-САМАРА"</t>
  </si>
  <si>
    <t>Молекулярно-генетические исследования с целью выявления онкологических заболеваний (патологоанатомические исследования с применением молекулярно-генетических методов in situ гибридизации ISH)</t>
  </si>
  <si>
    <t>Молекулярно-генетические исследования с целью выявления онкологических заболеваний BRAF</t>
  </si>
  <si>
    <t xml:space="preserve">Молекулярно-генетические исследования с целью выявления онкологических заболеваний BRCA 1,2 </t>
  </si>
  <si>
    <t>Молекулярно-генетические исследования с целью выявления онкологических заболеваний EGFR</t>
  </si>
  <si>
    <t>Молекулярно-генетические исследования с целью выявления онкологических заболеваний KRAS</t>
  </si>
  <si>
    <t>Молекулярно-генетические исследования с целью выявления онкологических заболеваний NRAS</t>
  </si>
  <si>
    <t>Определение антигена D системы Резус (резус-фактор)плода у беременных женщин</t>
  </si>
  <si>
    <t>Определение РНК вируса Covid-19 методом ПЦР</t>
  </si>
  <si>
    <t>ОБЩЕСТВО С ОГРАНИЧЕННОЙ ОТВЕТСТВЕННОСТЬЮ "ЦЕНТРАЛИЗОВАННАЯ КЛИНИКО-ДИАГНОСТИЧЕСКАЯ ЛАБОРАТОРИЯ"</t>
  </si>
  <si>
    <t>Перитонеальный диализ</t>
  </si>
  <si>
    <t>Перитонеальный диализ аппаратный</t>
  </si>
  <si>
    <t>Позитронно-эмиссионная компьютерная томография (ПЭТ-КТ)</t>
  </si>
  <si>
    <t>Ультразвуковое исследование плода (пренатальное диагностическое УЗИ I, II триместра)</t>
  </si>
  <si>
    <t>Ультразвуковое исследование сердечно-сосудистой системы (допплерография сосудов)</t>
  </si>
  <si>
    <t>ОБЩЕСТВО С ОГРАНИЧЕННОЙ ОТВЕТСТВЕННОСТЬЮ "ВМ КЛИНИК"</t>
  </si>
  <si>
    <t>ОБЩЕСТВО С ОГРАНИЧЕННОЙ ОТВЕТСТВЕННОСТЬЮ "ЗДОРОВАЯ СЕМЬЯ"</t>
  </si>
  <si>
    <t>ОБЩЕСТВО С ОГРАНИЧЕННОЙ ОТВЕТСТВЕННОСТЬЮ "ЛАУС ДЕО"</t>
  </si>
  <si>
    <t>ОБЩЕСТВО С ОГРАНИЧЕННОЙ ОТВЕТСТВЕННОСТЬЮ "ПОВОЛЖСКИЙ ПАРТНЕР"</t>
  </si>
  <si>
    <t>ОБЩЕСТВО С ОГРАНИЧЕННОЙ ОТВЕТСТВЕННОСТЬЮ "АЛЬЯНС КЛИНИК"</t>
  </si>
  <si>
    <t>ОБЩЕСТВО С ОГРАНИЧЕННОЙ ОТВЕТСТВЕННОСТЬЮ "МНОГОПРОФИЛЬНАЯ КЛИНИКА Н.БЕРЕЗИНОЙ"</t>
  </si>
  <si>
    <t>ОБЩЕСТВО С ОГРАНИЧЕННОЙ ОТВЕТСТВЕННОСТЬЮ "ЦЕНТР ЛАЗЕРНОЙ МЕДИЦИНЫ"</t>
  </si>
  <si>
    <t>Ультразвуковое исследование сердечно-сосудистой системы (дуплексное сканирование сосудов)</t>
  </si>
  <si>
    <t>ГОСУДАРСТВЕННОЕ УЧРЕЖДЕНИЕ ЗДРАВООХРАНЕНИЯ "ГОРОДСКАЯ ПОЛИКЛИНИКА № 4"</t>
  </si>
  <si>
    <t>ГОСУДАРСТВЕННОЕ УЧРЕЖДЕНИЕ ЗДРАВООХРАНЕНИЯ "ОБЛАСТНОЙ КАРДИОЛОГИЧЕСКИЙ ДИСПАНСЕР"</t>
  </si>
  <si>
    <t>ОБЩЕСТВО С ОГРАНИЧЕННОЙ ОТВЕТСТВЕННОСТЬЮ "КОНСИЛИУМ"</t>
  </si>
  <si>
    <t>ОБЩЕСТВО С ОГРАНИЧЕННОЙ ОТВЕТСТВЕННОСТЬЮ "МЕД-ПРОФИ"</t>
  </si>
  <si>
    <t>ОБЩЕСТВО С ОГРАНИЧЕННОЙ ОТВЕТСТВЕННОСТЬЮ "ПАНАЦЕЯ"</t>
  </si>
  <si>
    <t>Ультразвуковое исследование сердечно-сосудистой системы (эхокардиография)</t>
  </si>
  <si>
    <t>ОБЩЕСТВО С ОГРАНИЧЕННОЙ ОТВЕТСТВЕННОСТЬЮ "АКАДЕМИЯ +"</t>
  </si>
  <si>
    <t>ОБЩЕСТВО С ОГРАНИЧЕННОЙ ОТВЕТСТВЕННОСТЬЮ "МЕДИЦИНСКИЙ ЦЕНТР " АКАДЕМИЯ "</t>
  </si>
  <si>
    <t>ОБЩЕСТВО С ОГРАНИЧЕННОЙ ОТВЕТСТВЕННОСТЬЮ «ДОКТОР ЛАЙТ»</t>
  </si>
  <si>
    <t>Флюорография выездная (мобильный флюорограф)</t>
  </si>
  <si>
    <t>Эндоскопические диагностические исследования (бронхоскопия)</t>
  </si>
  <si>
    <t>Эндоскопические диагностические исследования (колоноскопия)</t>
  </si>
  <si>
    <t>ГОСУДАРСТВЕННОЕ УЧРЕЖДЕНИЕ ЗДРАВООХРАНЕНИЯ "ГОРОДСКАЯ ПОЛИКЛИНИКА № 6"</t>
  </si>
  <si>
    <t>Эндоскопические диагностические исследования (ректосигмоидоскопия)</t>
  </si>
  <si>
    <t>Эндоскопические диагностические исследования (эзофагогастродуоденоскопия)</t>
  </si>
  <si>
    <t>ГОСУДАРСТВЕННОЕ УЧРЕЖДЕНИЕ ЗДРАВООХРАНЕНИЯ ГОРОДСКАЯ ПОЛИКЛИНИКА № 3</t>
  </si>
  <si>
    <t>Объёмы финансового обеспечения медицинской помощи в амбулаторных условиях на 2021 год</t>
  </si>
  <si>
    <t>Содержание ФАП / ФП</t>
  </si>
  <si>
    <t>Всего (8+9+10+11)</t>
  </si>
  <si>
    <t xml:space="preserve"> посещения с иными целями </t>
  </si>
  <si>
    <t>Консультативные посещения по поводу заболевания посещения</t>
  </si>
  <si>
    <t xml:space="preserve">Обращения </t>
  </si>
  <si>
    <t>Объем финансового обеспечения</t>
  </si>
  <si>
    <t>Количество ФАП / ФП</t>
  </si>
  <si>
    <t xml:space="preserve">Медицинские услуги, оказываемые в медицинских организациях Ульяновской области
</t>
  </si>
  <si>
    <t>Объем финансового обеспечения вызовов без применения тромболизиса</t>
  </si>
  <si>
    <t>Объем финансового обеспечения вызовов с применением тромболизиса</t>
  </si>
  <si>
    <t>Случаи лечения</t>
  </si>
  <si>
    <t>Число случаев лечения</t>
  </si>
  <si>
    <t>Число вызовов (без применения тромболизиса)</t>
  </si>
  <si>
    <t>Число вызовов (с применением тромболизиса)</t>
  </si>
  <si>
    <t>Количество услуг</t>
  </si>
  <si>
    <t>Число посещений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</si>
</sst>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Arial"/>
      <family val="2"/>
      <charset val="204"/>
    </font>
    <font>
      <b/>
      <sz val="10"/>
      <name val="Arial"/>
      <family val="2"/>
    </font>
    <font>
      <b/>
      <sz val="7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</font>
    <font>
      <b/>
      <i/>
      <sz val="10"/>
      <name val="Arial"/>
      <family val="2"/>
      <charset val="204"/>
    </font>
    <font>
      <b/>
      <i/>
      <sz val="10"/>
      <name val="Times New Roman"/>
      <family val="1"/>
      <charset val="204"/>
    </font>
    <font>
      <b/>
      <i/>
      <sz val="10"/>
      <name val="Arial"/>
      <family val="2"/>
    </font>
    <font>
      <b/>
      <sz val="10"/>
      <name val="Times New Roman"/>
      <family val="1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Arial"/>
      <family val="2"/>
      <charset val="204"/>
    </font>
    <font>
      <b/>
      <sz val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PT Astra Serif"/>
      <family val="1"/>
      <charset val="204"/>
    </font>
    <font>
      <sz val="10"/>
      <name val="PT Astra Serif"/>
      <family val="1"/>
      <charset val="204"/>
    </font>
    <font>
      <b/>
      <sz val="10"/>
      <name val="Arial Cyr"/>
      <charset val="204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sz val="11"/>
      <name val="Arial"/>
      <family val="2"/>
    </font>
    <font>
      <b/>
      <i/>
      <sz val="11"/>
      <name val="Arial"/>
      <family val="2"/>
      <charset val="204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>
      <alignment vertical="center"/>
    </xf>
    <xf numFmtId="0" fontId="21" fillId="0" borderId="0"/>
  </cellStyleXfs>
  <cellXfs count="117">
    <xf numFmtId="0" fontId="0" fillId="0" borderId="0" xfId="0"/>
    <xf numFmtId="1" fontId="6" fillId="0" borderId="5" xfId="0" applyNumberFormat="1" applyFont="1" applyFill="1" applyBorder="1" applyAlignment="1">
      <alignment horizontal="center" vertical="center" wrapText="1"/>
    </xf>
    <xf numFmtId="3" fontId="3" fillId="0" borderId="5" xfId="2" applyNumberFormat="1" applyFont="1" applyFill="1" applyBorder="1" applyAlignment="1">
      <alignment horizontal="center" vertical="center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/>
    </xf>
    <xf numFmtId="3" fontId="0" fillId="0" borderId="5" xfId="0" applyNumberFormat="1" applyFill="1" applyBorder="1" applyAlignment="1">
      <alignment horizontal="center" vertical="center"/>
    </xf>
    <xf numFmtId="4" fontId="21" fillId="0" borderId="5" xfId="2" applyNumberFormat="1" applyFill="1" applyBorder="1" applyAlignment="1">
      <alignment horizontal="center" vertical="center"/>
    </xf>
    <xf numFmtId="4" fontId="0" fillId="0" borderId="5" xfId="0" applyNumberFormat="1" applyFill="1" applyBorder="1" applyAlignment="1">
      <alignment horizontal="center" vertical="center"/>
    </xf>
    <xf numFmtId="4" fontId="24" fillId="0" borderId="5" xfId="2" applyNumberFormat="1" applyFont="1" applyFill="1" applyBorder="1" applyAlignment="1">
      <alignment horizontal="center" vertical="center"/>
    </xf>
    <xf numFmtId="3" fontId="24" fillId="0" borderId="5" xfId="2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3" fontId="0" fillId="0" borderId="0" xfId="0" applyNumberFormat="1" applyFill="1" applyAlignment="1">
      <alignment horizontal="center" vertical="center"/>
    </xf>
    <xf numFmtId="4" fontId="21" fillId="0" borderId="5" xfId="2" applyNumberFormat="1" applyFont="1" applyFill="1" applyBorder="1" applyAlignment="1">
      <alignment horizontal="center" vertical="center"/>
    </xf>
    <xf numFmtId="3" fontId="21" fillId="0" borderId="5" xfId="2" applyNumberFormat="1" applyFont="1" applyFill="1" applyBorder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4" fontId="20" fillId="0" borderId="5" xfId="0" applyNumberFormat="1" applyFont="1" applyFill="1" applyBorder="1" applyAlignment="1">
      <alignment horizontal="center" vertical="center"/>
    </xf>
    <xf numFmtId="0" fontId="0" fillId="0" borderId="0" xfId="0" applyFont="1"/>
    <xf numFmtId="4" fontId="0" fillId="0" borderId="0" xfId="0" applyNumberFormat="1" applyFont="1" applyAlignment="1">
      <alignment horizontal="center" vertical="center"/>
    </xf>
    <xf numFmtId="3" fontId="27" fillId="0" borderId="1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3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8" fillId="0" borderId="5" xfId="0" applyFont="1" applyFill="1" applyBorder="1" applyAlignment="1">
      <alignment horizontal="right" vertical="center" wrapText="1"/>
    </xf>
    <xf numFmtId="0" fontId="0" fillId="0" borderId="5" xfId="1" applyFont="1" applyFill="1" applyBorder="1" applyAlignment="1">
      <alignment vertical="center" wrapText="1"/>
    </xf>
    <xf numFmtId="3" fontId="16" fillId="0" borderId="5" xfId="1" applyNumberFormat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right" vertical="center" wrapText="1"/>
    </xf>
    <xf numFmtId="3" fontId="17" fillId="0" borderId="5" xfId="1" applyNumberFormat="1" applyFont="1" applyFill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horizontal="right" vertical="center" wrapText="1"/>
    </xf>
    <xf numFmtId="3" fontId="18" fillId="0" borderId="11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vertical="center"/>
    </xf>
    <xf numFmtId="0" fontId="8" fillId="0" borderId="12" xfId="0" applyFont="1" applyFill="1" applyBorder="1" applyAlignment="1">
      <alignment horizontal="right" vertical="center" wrapText="1"/>
    </xf>
    <xf numFmtId="0" fontId="0" fillId="0" borderId="11" xfId="0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3" fontId="16" fillId="0" borderId="5" xfId="0" applyNumberFormat="1" applyFont="1" applyFill="1" applyBorder="1" applyAlignment="1">
      <alignment horizontal="center" vertical="center"/>
    </xf>
    <xf numFmtId="3" fontId="19" fillId="0" borderId="5" xfId="0" applyNumberFormat="1" applyFont="1" applyFill="1" applyBorder="1" applyAlignment="1">
      <alignment horizontal="center" vertical="center"/>
    </xf>
    <xf numFmtId="0" fontId="25" fillId="0" borderId="0" xfId="0" applyFont="1" applyFill="1"/>
    <xf numFmtId="3" fontId="29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3" fontId="7" fillId="0" borderId="5" xfId="0" applyNumberFormat="1" applyFont="1" applyFill="1" applyBorder="1" applyAlignment="1">
      <alignment horizontal="center" vertical="center"/>
    </xf>
    <xf numFmtId="1" fontId="9" fillId="0" borderId="5" xfId="0" applyNumberFormat="1" applyFont="1" applyFill="1" applyBorder="1" applyAlignment="1">
      <alignment horizontal="center" vertical="center" wrapText="1"/>
    </xf>
    <xf numFmtId="3" fontId="10" fillId="0" borderId="5" xfId="0" applyNumberFormat="1" applyFont="1" applyFill="1" applyBorder="1" applyAlignment="1">
      <alignment horizontal="center" vertical="center"/>
    </xf>
    <xf numFmtId="1" fontId="11" fillId="0" borderId="5" xfId="0" applyNumberFormat="1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center" vertical="center"/>
    </xf>
    <xf numFmtId="0" fontId="26" fillId="0" borderId="0" xfId="0" applyFont="1" applyFill="1"/>
    <xf numFmtId="4" fontId="0" fillId="0" borderId="5" xfId="0" applyNumberFormat="1" applyFill="1" applyBorder="1"/>
    <xf numFmtId="4" fontId="22" fillId="0" borderId="5" xfId="2" applyNumberFormat="1" applyFont="1" applyFill="1" applyBorder="1" applyAlignment="1">
      <alignment horizontal="center" vertical="center" wrapText="1"/>
    </xf>
    <xf numFmtId="0" fontId="22" fillId="0" borderId="5" xfId="2" applyFont="1" applyFill="1" applyBorder="1" applyAlignment="1">
      <alignment horizontal="center" vertical="center"/>
    </xf>
    <xf numFmtId="4" fontId="23" fillId="0" borderId="5" xfId="2" applyNumberFormat="1" applyFont="1" applyFill="1" applyBorder="1" applyAlignment="1">
      <alignment horizontal="center" vertical="center" wrapText="1"/>
    </xf>
    <xf numFmtId="3" fontId="22" fillId="0" borderId="5" xfId="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5" fillId="0" borderId="5" xfId="1" applyFont="1" applyFill="1" applyBorder="1" applyAlignment="1">
      <alignment horizontal="center" vertical="center" wrapText="1"/>
    </xf>
    <xf numFmtId="0" fontId="14" fillId="0" borderId="6" xfId="1" applyFont="1" applyFill="1" applyBorder="1" applyAlignment="1">
      <alignment horizontal="center" vertical="center" wrapText="1"/>
    </xf>
    <xf numFmtId="0" fontId="14" fillId="0" borderId="3" xfId="1" applyFont="1" applyFill="1" applyBorder="1" applyAlignment="1">
      <alignment horizontal="center" vertical="center" wrapText="1"/>
    </xf>
    <xf numFmtId="0" fontId="14" fillId="0" borderId="7" xfId="1" applyFont="1" applyFill="1" applyBorder="1" applyAlignment="1">
      <alignment horizontal="center" vertical="center" wrapText="1"/>
    </xf>
    <xf numFmtId="0" fontId="14" fillId="0" borderId="8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14" fillId="0" borderId="9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4" fontId="13" fillId="0" borderId="2" xfId="0" applyNumberFormat="1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center" vertical="center" wrapText="1"/>
    </xf>
    <xf numFmtId="4" fontId="13" fillId="0" borderId="10" xfId="0" applyNumberFormat="1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top" wrapText="1"/>
    </xf>
    <xf numFmtId="0" fontId="18" fillId="0" borderId="11" xfId="0" applyFont="1" applyFill="1" applyBorder="1" applyAlignment="1">
      <alignment horizontal="center" vertical="top" wrapText="1"/>
    </xf>
    <xf numFmtId="0" fontId="18" fillId="0" borderId="11" xfId="0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top" wrapText="1"/>
    </xf>
    <xf numFmtId="4" fontId="18" fillId="0" borderId="5" xfId="0" applyNumberFormat="1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wrapText="1"/>
    </xf>
    <xf numFmtId="0" fontId="12" fillId="0" borderId="1" xfId="0" applyFont="1" applyFill="1" applyBorder="1" applyAlignment="1">
      <alignment horizontal="center" wrapText="1"/>
    </xf>
  </cellXfs>
  <cellStyles count="3">
    <cellStyle name="Normal" xfId="1"/>
    <cellStyle name="Обычный" xfId="0" builtinId="0"/>
    <cellStyle name="Обычн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"/>
  <sheetViews>
    <sheetView tabSelected="1" zoomScale="95" zoomScaleNormal="95" workbookViewId="0">
      <pane ySplit="9" topLeftCell="A10" activePane="bottomLeft" state="frozen"/>
      <selection pane="bottomLeft" activeCell="G103" sqref="G103"/>
    </sheetView>
  </sheetViews>
  <sheetFormatPr defaultRowHeight="15" x14ac:dyDescent="0.25"/>
  <cols>
    <col min="1" max="1" width="29.28515625" style="10" customWidth="1"/>
    <col min="2" max="6" width="9.140625" style="10"/>
    <col min="7" max="7" width="11.7109375" style="10" customWidth="1"/>
    <col min="8" max="8" width="2.5703125" style="10" hidden="1" customWidth="1"/>
    <col min="9" max="9" width="16.5703125" style="10" customWidth="1"/>
    <col min="10" max="10" width="14.7109375" style="11" customWidth="1"/>
    <col min="11" max="11" width="17.28515625" style="11" customWidth="1"/>
    <col min="12" max="12" width="16.140625" style="11" customWidth="1"/>
    <col min="13" max="13" width="16.28515625" style="11" customWidth="1"/>
    <col min="14" max="14" width="16.7109375" style="11" customWidth="1"/>
    <col min="15" max="15" width="15.140625" style="11" customWidth="1"/>
    <col min="16" max="16" width="11.85546875" style="12" customWidth="1"/>
    <col min="17" max="16384" width="9.140625" style="10"/>
  </cols>
  <sheetData>
    <row r="1" spans="1:16" ht="53.25" customHeight="1" x14ac:dyDescent="0.25">
      <c r="A1" s="64" t="s">
        <v>0</v>
      </c>
      <c r="B1" s="64"/>
      <c r="C1" s="64"/>
      <c r="D1" s="64"/>
      <c r="E1" s="64"/>
      <c r="F1" s="64"/>
      <c r="G1" s="64"/>
      <c r="I1" s="60" t="s">
        <v>349</v>
      </c>
      <c r="J1" s="60"/>
      <c r="K1" s="60"/>
      <c r="L1" s="60"/>
      <c r="M1" s="60"/>
      <c r="N1" s="60"/>
      <c r="O1" s="61" t="s">
        <v>350</v>
      </c>
      <c r="P1" s="61"/>
    </row>
    <row r="2" spans="1:16" x14ac:dyDescent="0.25">
      <c r="A2" s="65" t="s">
        <v>1</v>
      </c>
      <c r="B2" s="69" t="s">
        <v>2</v>
      </c>
      <c r="C2" s="68" t="s">
        <v>3</v>
      </c>
      <c r="D2" s="70" t="s">
        <v>4</v>
      </c>
      <c r="E2" s="71"/>
      <c r="F2" s="68" t="s">
        <v>5</v>
      </c>
      <c r="G2" s="68" t="s">
        <v>6</v>
      </c>
      <c r="I2" s="60" t="s">
        <v>351</v>
      </c>
      <c r="J2" s="60" t="s">
        <v>352</v>
      </c>
      <c r="K2" s="60" t="s">
        <v>4</v>
      </c>
      <c r="L2" s="62"/>
      <c r="M2" s="60" t="s">
        <v>353</v>
      </c>
      <c r="N2" s="60" t="s">
        <v>354</v>
      </c>
      <c r="O2" s="61"/>
      <c r="P2" s="61"/>
    </row>
    <row r="3" spans="1:16" ht="15" customHeight="1" x14ac:dyDescent="0.25">
      <c r="A3" s="66"/>
      <c r="B3" s="69"/>
      <c r="C3" s="68"/>
      <c r="D3" s="72"/>
      <c r="E3" s="73"/>
      <c r="F3" s="68"/>
      <c r="G3" s="68"/>
      <c r="I3" s="62"/>
      <c r="J3" s="62"/>
      <c r="K3" s="62"/>
      <c r="L3" s="62"/>
      <c r="M3" s="62"/>
      <c r="N3" s="60"/>
      <c r="O3" s="61"/>
      <c r="P3" s="61"/>
    </row>
    <row r="4" spans="1:16" ht="33.75" customHeight="1" x14ac:dyDescent="0.25">
      <c r="A4" s="66"/>
      <c r="B4" s="69"/>
      <c r="C4" s="68"/>
      <c r="D4" s="74"/>
      <c r="E4" s="75"/>
      <c r="F4" s="68"/>
      <c r="G4" s="68"/>
      <c r="I4" s="62"/>
      <c r="J4" s="62"/>
      <c r="K4" s="62"/>
      <c r="L4" s="62"/>
      <c r="M4" s="62"/>
      <c r="N4" s="60"/>
      <c r="O4" s="61"/>
      <c r="P4" s="61"/>
    </row>
    <row r="5" spans="1:16" x14ac:dyDescent="0.25">
      <c r="A5" s="66"/>
      <c r="B5" s="69"/>
      <c r="C5" s="68"/>
      <c r="D5" s="68" t="s">
        <v>7</v>
      </c>
      <c r="E5" s="68" t="s">
        <v>8</v>
      </c>
      <c r="F5" s="68"/>
      <c r="G5" s="68"/>
      <c r="I5" s="62"/>
      <c r="J5" s="62"/>
      <c r="K5" s="60" t="s">
        <v>7</v>
      </c>
      <c r="L5" s="60" t="s">
        <v>8</v>
      </c>
      <c r="M5" s="62"/>
      <c r="N5" s="60"/>
      <c r="O5" s="60" t="s">
        <v>355</v>
      </c>
      <c r="P5" s="63" t="s">
        <v>356</v>
      </c>
    </row>
    <row r="6" spans="1:16" ht="48.75" customHeight="1" x14ac:dyDescent="0.25">
      <c r="A6" s="66"/>
      <c r="B6" s="69"/>
      <c r="C6" s="68"/>
      <c r="D6" s="68"/>
      <c r="E6" s="68"/>
      <c r="F6" s="68"/>
      <c r="G6" s="68"/>
      <c r="I6" s="62"/>
      <c r="J6" s="62"/>
      <c r="K6" s="60"/>
      <c r="L6" s="60"/>
      <c r="M6" s="62"/>
      <c r="N6" s="60"/>
      <c r="O6" s="60"/>
      <c r="P6" s="63"/>
    </row>
    <row r="7" spans="1:16" x14ac:dyDescent="0.25">
      <c r="A7" s="66"/>
      <c r="B7" s="45">
        <v>1</v>
      </c>
      <c r="C7" s="45">
        <v>2</v>
      </c>
      <c r="D7" s="46">
        <v>3</v>
      </c>
      <c r="E7" s="46">
        <v>4</v>
      </c>
      <c r="F7" s="46">
        <v>5</v>
      </c>
      <c r="G7" s="46">
        <v>6</v>
      </c>
      <c r="I7" s="2">
        <v>7</v>
      </c>
      <c r="J7" s="2">
        <v>8</v>
      </c>
      <c r="K7" s="2">
        <v>9</v>
      </c>
      <c r="L7" s="2">
        <v>10</v>
      </c>
      <c r="M7" s="2">
        <v>11</v>
      </c>
      <c r="N7" s="2">
        <v>12</v>
      </c>
      <c r="O7" s="2">
        <v>13</v>
      </c>
      <c r="P7" s="2">
        <v>14</v>
      </c>
    </row>
    <row r="8" spans="1:16" ht="51" x14ac:dyDescent="0.25">
      <c r="A8" s="66"/>
      <c r="B8" s="47" t="s">
        <v>9</v>
      </c>
      <c r="C8" s="48" t="s">
        <v>10</v>
      </c>
      <c r="D8" s="48" t="s">
        <v>11</v>
      </c>
      <c r="E8" s="48" t="s">
        <v>10</v>
      </c>
      <c r="F8" s="49" t="s">
        <v>10</v>
      </c>
      <c r="G8" s="50" t="s">
        <v>10</v>
      </c>
      <c r="I8" s="3"/>
      <c r="J8" s="4"/>
      <c r="K8" s="4"/>
      <c r="L8" s="4"/>
      <c r="M8" s="4"/>
      <c r="N8" s="4"/>
      <c r="O8" s="4"/>
      <c r="P8" s="5"/>
    </row>
    <row r="9" spans="1:16" ht="18" x14ac:dyDescent="0.25">
      <c r="A9" s="67"/>
      <c r="B9" s="51" t="s">
        <v>12</v>
      </c>
      <c r="C9" s="45" t="s">
        <v>2</v>
      </c>
      <c r="D9" s="45" t="s">
        <v>2</v>
      </c>
      <c r="E9" s="45" t="s">
        <v>2</v>
      </c>
      <c r="F9" s="45" t="s">
        <v>2</v>
      </c>
      <c r="G9" s="45" t="s">
        <v>2</v>
      </c>
      <c r="I9" s="3"/>
      <c r="J9" s="4"/>
      <c r="K9" s="4"/>
      <c r="L9" s="4"/>
      <c r="M9" s="4"/>
      <c r="N9" s="4"/>
      <c r="O9" s="4"/>
      <c r="P9" s="5"/>
    </row>
    <row r="10" spans="1:16" ht="25.5" x14ac:dyDescent="0.25">
      <c r="A10" s="52" t="s">
        <v>13</v>
      </c>
      <c r="B10" s="1">
        <v>12901</v>
      </c>
      <c r="C10" s="1">
        <v>9680</v>
      </c>
      <c r="D10" s="1">
        <v>1666</v>
      </c>
      <c r="E10" s="1">
        <v>1555</v>
      </c>
      <c r="F10" s="1">
        <v>0</v>
      </c>
      <c r="G10" s="53">
        <v>8875</v>
      </c>
      <c r="I10" s="6">
        <v>8255029.379999999</v>
      </c>
      <c r="J10" s="7">
        <v>2125094.06</v>
      </c>
      <c r="K10" s="7">
        <v>2948448.63</v>
      </c>
      <c r="L10" s="7">
        <v>3181486.6899999995</v>
      </c>
      <c r="M10" s="7"/>
      <c r="N10" s="7">
        <v>6285026.0999999996</v>
      </c>
      <c r="O10" s="7">
        <v>7558014.6000000015</v>
      </c>
      <c r="P10" s="5">
        <v>16</v>
      </c>
    </row>
    <row r="11" spans="1:16" x14ac:dyDescent="0.25">
      <c r="A11" s="52" t="s">
        <v>14</v>
      </c>
      <c r="B11" s="1">
        <v>66130</v>
      </c>
      <c r="C11" s="1">
        <v>48650</v>
      </c>
      <c r="D11" s="1">
        <v>9536</v>
      </c>
      <c r="E11" s="1">
        <v>7944</v>
      </c>
      <c r="F11" s="1">
        <v>0</v>
      </c>
      <c r="G11" s="53">
        <v>45530</v>
      </c>
      <c r="I11" s="6">
        <v>46814272.879999995</v>
      </c>
      <c r="J11" s="7">
        <v>11219695.810000001</v>
      </c>
      <c r="K11" s="7">
        <v>17813086.399999999</v>
      </c>
      <c r="L11" s="7">
        <v>17781490.669999998</v>
      </c>
      <c r="M11" s="7"/>
      <c r="N11" s="7">
        <v>35282006.259999998</v>
      </c>
      <c r="O11" s="7">
        <v>18276452.800000001</v>
      </c>
      <c r="P11" s="5">
        <v>31</v>
      </c>
    </row>
    <row r="12" spans="1:16" x14ac:dyDescent="0.25">
      <c r="A12" s="52" t="s">
        <v>15</v>
      </c>
      <c r="B12" s="1">
        <v>27580</v>
      </c>
      <c r="C12" s="1">
        <v>20365</v>
      </c>
      <c r="D12" s="1">
        <v>3858</v>
      </c>
      <c r="E12" s="1">
        <v>3357</v>
      </c>
      <c r="F12" s="1">
        <v>0</v>
      </c>
      <c r="G12" s="53">
        <v>18955</v>
      </c>
      <c r="I12" s="6">
        <v>19625591.379999999</v>
      </c>
      <c r="J12" s="7">
        <v>4660706.0999999996</v>
      </c>
      <c r="K12" s="7">
        <v>7219077.9000000004</v>
      </c>
      <c r="L12" s="7">
        <v>7745807.379999999</v>
      </c>
      <c r="M12" s="7"/>
      <c r="N12" s="7">
        <v>13325086.35</v>
      </c>
      <c r="O12" s="7">
        <v>11356090.800000001</v>
      </c>
      <c r="P12" s="5">
        <v>17</v>
      </c>
    </row>
    <row r="13" spans="1:16" x14ac:dyDescent="0.25">
      <c r="A13" s="52" t="s">
        <v>16</v>
      </c>
      <c r="B13" s="1">
        <v>48904</v>
      </c>
      <c r="C13" s="1">
        <v>36614</v>
      </c>
      <c r="D13" s="1">
        <v>6425</v>
      </c>
      <c r="E13" s="1">
        <v>5865</v>
      </c>
      <c r="F13" s="1">
        <v>0</v>
      </c>
      <c r="G13" s="53">
        <v>33593</v>
      </c>
      <c r="I13" s="6">
        <v>31292890.190000005</v>
      </c>
      <c r="J13" s="7">
        <v>7262360.1900000013</v>
      </c>
      <c r="K13" s="7">
        <v>11275355.629999999</v>
      </c>
      <c r="L13" s="7">
        <v>12755174.370000003</v>
      </c>
      <c r="M13" s="7"/>
      <c r="N13" s="7">
        <v>24871310.719999999</v>
      </c>
      <c r="O13" s="7">
        <v>18285642.799999997</v>
      </c>
      <c r="P13" s="5">
        <v>32</v>
      </c>
    </row>
    <row r="14" spans="1:16" ht="51" x14ac:dyDescent="0.25">
      <c r="A14" s="52" t="s">
        <v>17</v>
      </c>
      <c r="B14" s="1">
        <v>35059</v>
      </c>
      <c r="C14" s="1">
        <v>25615</v>
      </c>
      <c r="D14" s="1">
        <v>5195</v>
      </c>
      <c r="E14" s="1">
        <v>4249</v>
      </c>
      <c r="F14" s="1">
        <v>0</v>
      </c>
      <c r="G14" s="53">
        <v>24098</v>
      </c>
      <c r="I14" s="6">
        <v>24645191.140000001</v>
      </c>
      <c r="J14" s="7">
        <v>5461503.7400000002</v>
      </c>
      <c r="K14" s="7">
        <v>9865024.0999999996</v>
      </c>
      <c r="L14" s="7">
        <v>9301985.3800000008</v>
      </c>
      <c r="M14" s="7"/>
      <c r="N14" s="7">
        <v>18048709.050000001</v>
      </c>
      <c r="O14" s="7">
        <v>12362882.4</v>
      </c>
      <c r="P14" s="5">
        <v>21</v>
      </c>
    </row>
    <row r="15" spans="1:16" x14ac:dyDescent="0.25">
      <c r="A15" s="52" t="s">
        <v>18</v>
      </c>
      <c r="B15" s="1">
        <v>34303</v>
      </c>
      <c r="C15" s="1">
        <v>25339</v>
      </c>
      <c r="D15" s="1">
        <v>4830</v>
      </c>
      <c r="E15" s="1">
        <v>4134</v>
      </c>
      <c r="F15" s="1">
        <v>0</v>
      </c>
      <c r="G15" s="53">
        <v>23579</v>
      </c>
      <c r="I15" s="6">
        <v>22718446.870000001</v>
      </c>
      <c r="J15" s="7">
        <v>4682682.4700000007</v>
      </c>
      <c r="K15" s="7">
        <v>9026464.790000001</v>
      </c>
      <c r="L15" s="7">
        <v>9009299.6099999994</v>
      </c>
      <c r="M15" s="7"/>
      <c r="N15" s="7">
        <v>17899183.450000003</v>
      </c>
      <c r="O15" s="7">
        <v>16296585.199999997</v>
      </c>
      <c r="P15" s="5">
        <v>30</v>
      </c>
    </row>
    <row r="16" spans="1:16" x14ac:dyDescent="0.25">
      <c r="A16" s="52" t="s">
        <v>19</v>
      </c>
      <c r="B16" s="1">
        <v>37433</v>
      </c>
      <c r="C16" s="1">
        <v>27837</v>
      </c>
      <c r="D16" s="1">
        <v>5080</v>
      </c>
      <c r="E16" s="1">
        <v>4516</v>
      </c>
      <c r="F16" s="1">
        <v>0</v>
      </c>
      <c r="G16" s="53">
        <v>25730</v>
      </c>
      <c r="I16" s="6">
        <v>25102510.75</v>
      </c>
      <c r="J16" s="7">
        <v>5774949.6600000001</v>
      </c>
      <c r="K16" s="7">
        <v>9289091.9199999999</v>
      </c>
      <c r="L16" s="7">
        <v>10038469.17</v>
      </c>
      <c r="M16" s="7"/>
      <c r="N16" s="7">
        <v>19485356.300000001</v>
      </c>
      <c r="O16" s="7">
        <v>15152414.4</v>
      </c>
      <c r="P16" s="5">
        <v>26</v>
      </c>
    </row>
    <row r="17" spans="1:16" ht="25.5" x14ac:dyDescent="0.25">
      <c r="A17" s="52" t="s">
        <v>20</v>
      </c>
      <c r="B17" s="1">
        <v>2098</v>
      </c>
      <c r="C17" s="1">
        <v>1539</v>
      </c>
      <c r="D17" s="1">
        <v>242</v>
      </c>
      <c r="E17" s="1">
        <v>317</v>
      </c>
      <c r="F17" s="1">
        <v>0</v>
      </c>
      <c r="G17" s="53">
        <v>1798</v>
      </c>
      <c r="I17" s="6">
        <v>1359790.36</v>
      </c>
      <c r="J17" s="7">
        <v>257808.38999999998</v>
      </c>
      <c r="K17" s="7">
        <v>387638.08999999997</v>
      </c>
      <c r="L17" s="7">
        <v>714343.88000000012</v>
      </c>
      <c r="M17" s="7"/>
      <c r="N17" s="7">
        <v>1268977.94</v>
      </c>
      <c r="O17" s="7">
        <v>1758618</v>
      </c>
      <c r="P17" s="5">
        <v>3</v>
      </c>
    </row>
    <row r="18" spans="1:16" ht="25.5" x14ac:dyDescent="0.25">
      <c r="A18" s="52" t="s">
        <v>21</v>
      </c>
      <c r="B18" s="1">
        <v>7005</v>
      </c>
      <c r="C18" s="1">
        <v>4784</v>
      </c>
      <c r="D18" s="1">
        <v>1169</v>
      </c>
      <c r="E18" s="1">
        <v>1052</v>
      </c>
      <c r="F18" s="1">
        <v>0</v>
      </c>
      <c r="G18" s="53">
        <v>6004</v>
      </c>
      <c r="I18" s="6">
        <v>5618412.4900000002</v>
      </c>
      <c r="J18" s="7">
        <v>1084279.48</v>
      </c>
      <c r="K18" s="7">
        <v>2207062.1</v>
      </c>
      <c r="L18" s="7">
        <v>2327070.91</v>
      </c>
      <c r="M18" s="7"/>
      <c r="N18" s="7">
        <v>4501752.9400000004</v>
      </c>
      <c r="O18" s="7">
        <v>4386438</v>
      </c>
      <c r="P18" s="5">
        <v>7</v>
      </c>
    </row>
    <row r="19" spans="1:16" ht="25.5" x14ac:dyDescent="0.25">
      <c r="A19" s="52" t="s">
        <v>22</v>
      </c>
      <c r="B19" s="1">
        <v>11202</v>
      </c>
      <c r="C19" s="1">
        <v>7557</v>
      </c>
      <c r="D19" s="1">
        <v>1943</v>
      </c>
      <c r="E19" s="1">
        <v>1702</v>
      </c>
      <c r="F19" s="1">
        <v>0</v>
      </c>
      <c r="G19" s="53">
        <v>9600</v>
      </c>
      <c r="I19" s="6">
        <v>9089608.4299999997</v>
      </c>
      <c r="J19" s="7">
        <v>1721218.29</v>
      </c>
      <c r="K19" s="7">
        <v>3428407.4800000004</v>
      </c>
      <c r="L19" s="7">
        <v>3939982.66</v>
      </c>
      <c r="M19" s="7"/>
      <c r="N19" s="7">
        <v>7442301.0300000003</v>
      </c>
      <c r="O19" s="7">
        <v>1172412</v>
      </c>
      <c r="P19" s="5">
        <v>2</v>
      </c>
    </row>
    <row r="20" spans="1:16" ht="25.5" x14ac:dyDescent="0.25">
      <c r="A20" s="52" t="s">
        <v>23</v>
      </c>
      <c r="B20" s="1">
        <v>13210</v>
      </c>
      <c r="C20" s="1">
        <v>8724</v>
      </c>
      <c r="D20" s="1">
        <v>2458</v>
      </c>
      <c r="E20" s="1">
        <v>2028</v>
      </c>
      <c r="F20" s="1">
        <v>0</v>
      </c>
      <c r="G20" s="53">
        <v>11321</v>
      </c>
      <c r="I20" s="6">
        <v>10803531.620000001</v>
      </c>
      <c r="J20" s="7">
        <v>1983141.2599999998</v>
      </c>
      <c r="K20" s="7">
        <v>4212002.12</v>
      </c>
      <c r="L20" s="7">
        <v>4608388.24</v>
      </c>
      <c r="M20" s="7"/>
      <c r="N20" s="7">
        <v>8645870.9800000004</v>
      </c>
      <c r="O20" s="7">
        <v>3665982.8</v>
      </c>
      <c r="P20" s="5">
        <v>5</v>
      </c>
    </row>
    <row r="21" spans="1:16" ht="25.5" x14ac:dyDescent="0.25">
      <c r="A21" s="52" t="s">
        <v>24</v>
      </c>
      <c r="B21" s="1">
        <v>6478</v>
      </c>
      <c r="C21" s="1">
        <v>4535</v>
      </c>
      <c r="D21" s="1">
        <v>964</v>
      </c>
      <c r="E21" s="1">
        <v>979</v>
      </c>
      <c r="F21" s="1">
        <v>0</v>
      </c>
      <c r="G21" s="53">
        <v>5551</v>
      </c>
      <c r="I21" s="6">
        <v>4841403.17</v>
      </c>
      <c r="J21" s="7">
        <v>1030987.95</v>
      </c>
      <c r="K21" s="7">
        <v>1698796.6099999999</v>
      </c>
      <c r="L21" s="7">
        <v>2111618.61</v>
      </c>
      <c r="M21" s="7"/>
      <c r="N21" s="7">
        <v>4161598.09</v>
      </c>
      <c r="O21" s="7">
        <v>4901895</v>
      </c>
      <c r="P21" s="5">
        <v>8</v>
      </c>
    </row>
    <row r="22" spans="1:16" ht="25.5" x14ac:dyDescent="0.25">
      <c r="A22" s="52" t="s">
        <v>25</v>
      </c>
      <c r="B22" s="1">
        <v>5253</v>
      </c>
      <c r="C22" s="1">
        <v>3537</v>
      </c>
      <c r="D22" s="1">
        <v>916</v>
      </c>
      <c r="E22" s="1">
        <v>800</v>
      </c>
      <c r="F22" s="1">
        <v>0</v>
      </c>
      <c r="G22" s="53">
        <v>4502</v>
      </c>
      <c r="I22" s="6">
        <v>4176093.4000000004</v>
      </c>
      <c r="J22" s="7">
        <v>735333.78999999992</v>
      </c>
      <c r="K22" s="7">
        <v>1664170.08</v>
      </c>
      <c r="L22" s="7">
        <v>1776589.53</v>
      </c>
      <c r="M22" s="7"/>
      <c r="N22" s="7">
        <v>3457023.25</v>
      </c>
      <c r="O22" s="7">
        <v>3739590</v>
      </c>
      <c r="P22" s="5">
        <v>6</v>
      </c>
    </row>
    <row r="23" spans="1:16" x14ac:dyDescent="0.25">
      <c r="A23" s="25" t="s">
        <v>26</v>
      </c>
      <c r="B23" s="54">
        <v>45246</v>
      </c>
      <c r="C23" s="54">
        <v>30676</v>
      </c>
      <c r="D23" s="54">
        <v>7692</v>
      </c>
      <c r="E23" s="54">
        <v>6878</v>
      </c>
      <c r="F23" s="54">
        <v>0</v>
      </c>
      <c r="G23" s="55">
        <v>38776</v>
      </c>
      <c r="I23" s="8">
        <v>35888839.469999999</v>
      </c>
      <c r="J23" s="8">
        <v>6812769.1600000001</v>
      </c>
      <c r="K23" s="8">
        <v>13598076.479999999</v>
      </c>
      <c r="L23" s="8">
        <v>15477993.83</v>
      </c>
      <c r="M23" s="8"/>
      <c r="N23" s="8">
        <v>29477524.23</v>
      </c>
      <c r="O23" s="8">
        <v>19624935.800000001</v>
      </c>
      <c r="P23" s="9">
        <v>31</v>
      </c>
    </row>
    <row r="24" spans="1:16" x14ac:dyDescent="0.25">
      <c r="A24" s="52" t="s">
        <v>27</v>
      </c>
      <c r="B24" s="1">
        <v>38829</v>
      </c>
      <c r="C24" s="1">
        <v>29296</v>
      </c>
      <c r="D24" s="1">
        <v>4882</v>
      </c>
      <c r="E24" s="1">
        <v>4651</v>
      </c>
      <c r="F24" s="1">
        <v>0</v>
      </c>
      <c r="G24" s="53">
        <v>26712</v>
      </c>
      <c r="I24" s="6">
        <v>24869598.839999996</v>
      </c>
      <c r="J24" s="7">
        <v>6298126.4500000002</v>
      </c>
      <c r="K24" s="7">
        <v>8101335.6699999981</v>
      </c>
      <c r="L24" s="7">
        <v>10479951.52</v>
      </c>
      <c r="M24" s="7"/>
      <c r="N24" s="7">
        <v>19334899.400000002</v>
      </c>
      <c r="O24" s="7">
        <v>18871869</v>
      </c>
      <c r="P24" s="5">
        <v>26</v>
      </c>
    </row>
    <row r="25" spans="1:16" ht="25.5" x14ac:dyDescent="0.25">
      <c r="A25" s="52" t="s">
        <v>28</v>
      </c>
      <c r="B25" s="1">
        <v>22381</v>
      </c>
      <c r="C25" s="1">
        <v>16903</v>
      </c>
      <c r="D25" s="1">
        <v>2788</v>
      </c>
      <c r="E25" s="1">
        <v>2690</v>
      </c>
      <c r="F25" s="1">
        <v>0</v>
      </c>
      <c r="G25" s="53">
        <v>15395</v>
      </c>
      <c r="I25" s="6">
        <v>14596393.499999996</v>
      </c>
      <c r="J25" s="7">
        <v>3441315.3</v>
      </c>
      <c r="K25" s="7">
        <v>5026039.1899999995</v>
      </c>
      <c r="L25" s="7">
        <v>6129039.0099999979</v>
      </c>
      <c r="M25" s="7"/>
      <c r="N25" s="7">
        <v>11160248.300000001</v>
      </c>
      <c r="O25" s="7">
        <v>9534862</v>
      </c>
      <c r="P25" s="5">
        <v>16</v>
      </c>
    </row>
    <row r="26" spans="1:16" x14ac:dyDescent="0.25">
      <c r="A26" s="52" t="s">
        <v>29</v>
      </c>
      <c r="B26" s="1">
        <v>36259</v>
      </c>
      <c r="C26" s="1">
        <v>26044</v>
      </c>
      <c r="D26" s="1">
        <v>5843</v>
      </c>
      <c r="E26" s="1">
        <v>4372</v>
      </c>
      <c r="F26" s="1">
        <v>0</v>
      </c>
      <c r="G26" s="53">
        <v>24923</v>
      </c>
      <c r="I26" s="6">
        <v>26498389.040000003</v>
      </c>
      <c r="J26" s="7">
        <v>5682395.9900000002</v>
      </c>
      <c r="K26" s="7">
        <v>11134883.02</v>
      </c>
      <c r="L26" s="7">
        <v>9681110.0300000049</v>
      </c>
      <c r="M26" s="7"/>
      <c r="N26" s="7">
        <v>18714807.120000001</v>
      </c>
      <c r="O26" s="7">
        <v>8453302</v>
      </c>
      <c r="P26" s="5">
        <v>14</v>
      </c>
    </row>
    <row r="27" spans="1:16" ht="51" x14ac:dyDescent="0.25">
      <c r="A27" s="52" t="s">
        <v>30</v>
      </c>
      <c r="B27" s="1">
        <v>19835</v>
      </c>
      <c r="C27" s="1">
        <v>14830</v>
      </c>
      <c r="D27" s="1">
        <v>2601</v>
      </c>
      <c r="E27" s="1">
        <v>2404</v>
      </c>
      <c r="F27" s="1">
        <v>0</v>
      </c>
      <c r="G27" s="53">
        <v>13633</v>
      </c>
      <c r="I27" s="6">
        <v>12740567.949999999</v>
      </c>
      <c r="J27" s="7">
        <v>2801028.79</v>
      </c>
      <c r="K27" s="7">
        <v>4666668.8199999994</v>
      </c>
      <c r="L27" s="7">
        <v>5272870.3400000008</v>
      </c>
      <c r="M27" s="7"/>
      <c r="N27" s="7">
        <v>10093368.82</v>
      </c>
      <c r="O27" s="7">
        <v>12975366.600000001</v>
      </c>
      <c r="P27" s="5">
        <v>19</v>
      </c>
    </row>
    <row r="28" spans="1:16" x14ac:dyDescent="0.25">
      <c r="A28" s="52" t="s">
        <v>31</v>
      </c>
      <c r="B28" s="1">
        <v>18142</v>
      </c>
      <c r="C28" s="1">
        <v>13400</v>
      </c>
      <c r="D28" s="1">
        <v>2519</v>
      </c>
      <c r="E28" s="1">
        <v>2223</v>
      </c>
      <c r="F28" s="1">
        <v>0</v>
      </c>
      <c r="G28" s="53">
        <v>12471</v>
      </c>
      <c r="I28" s="6">
        <v>12861943.540000001</v>
      </c>
      <c r="J28" s="7">
        <v>2956613.94</v>
      </c>
      <c r="K28" s="7">
        <v>4792591.790000001</v>
      </c>
      <c r="L28" s="7">
        <v>5112737.8100000005</v>
      </c>
      <c r="M28" s="7"/>
      <c r="N28" s="7">
        <v>9183922.0700000003</v>
      </c>
      <c r="O28" s="7">
        <v>10351589.400000002</v>
      </c>
      <c r="P28" s="5">
        <v>18</v>
      </c>
    </row>
    <row r="29" spans="1:16" x14ac:dyDescent="0.25">
      <c r="A29" s="52" t="s">
        <v>32</v>
      </c>
      <c r="B29" s="1">
        <v>33697</v>
      </c>
      <c r="C29" s="1">
        <v>25249</v>
      </c>
      <c r="D29" s="1">
        <v>4371</v>
      </c>
      <c r="E29" s="1">
        <v>4077</v>
      </c>
      <c r="F29" s="1">
        <v>0</v>
      </c>
      <c r="G29" s="53">
        <v>22946</v>
      </c>
      <c r="I29" s="6">
        <v>21881210.300000004</v>
      </c>
      <c r="J29" s="7">
        <v>5352094.34</v>
      </c>
      <c r="K29" s="7">
        <v>7744298.75</v>
      </c>
      <c r="L29" s="7">
        <v>8784817.2100000028</v>
      </c>
      <c r="M29" s="7"/>
      <c r="N29" s="7">
        <v>17582849.82</v>
      </c>
      <c r="O29" s="7">
        <v>8026979.4000000004</v>
      </c>
      <c r="P29" s="5">
        <v>13</v>
      </c>
    </row>
    <row r="30" spans="1:16" ht="25.5" x14ac:dyDescent="0.25">
      <c r="A30" s="52" t="s">
        <v>33</v>
      </c>
      <c r="B30" s="1">
        <v>17929</v>
      </c>
      <c r="C30" s="1">
        <v>13653</v>
      </c>
      <c r="D30" s="1">
        <v>2085</v>
      </c>
      <c r="E30" s="1">
        <v>2191</v>
      </c>
      <c r="F30" s="1">
        <v>0</v>
      </c>
      <c r="G30" s="53">
        <v>12323</v>
      </c>
      <c r="I30" s="6">
        <v>11360160.719999999</v>
      </c>
      <c r="J30" s="7">
        <v>2598530.7399999998</v>
      </c>
      <c r="K30" s="7">
        <v>3738650.02</v>
      </c>
      <c r="L30" s="7">
        <v>5022979.959999999</v>
      </c>
      <c r="M30" s="7"/>
      <c r="N30" s="7">
        <v>9306628.7000000011</v>
      </c>
      <c r="O30" s="7">
        <v>8089642.7999999998</v>
      </c>
      <c r="P30" s="5">
        <v>14</v>
      </c>
    </row>
    <row r="31" spans="1:16" x14ac:dyDescent="0.25">
      <c r="A31" s="52" t="s">
        <v>34</v>
      </c>
      <c r="B31" s="1">
        <v>25320</v>
      </c>
      <c r="C31" s="1">
        <v>18500</v>
      </c>
      <c r="D31" s="1">
        <v>3719</v>
      </c>
      <c r="E31" s="1">
        <v>3101</v>
      </c>
      <c r="F31" s="1">
        <v>0</v>
      </c>
      <c r="G31" s="53">
        <v>17404</v>
      </c>
      <c r="I31" s="6">
        <v>17485041.219999999</v>
      </c>
      <c r="J31" s="7">
        <v>3914782.8499999996</v>
      </c>
      <c r="K31" s="7">
        <v>6703447.5</v>
      </c>
      <c r="L31" s="7">
        <v>6866810.870000001</v>
      </c>
      <c r="M31" s="7"/>
      <c r="N31" s="7">
        <v>12368927.24</v>
      </c>
      <c r="O31" s="7">
        <v>13296553</v>
      </c>
      <c r="P31" s="5">
        <v>19</v>
      </c>
    </row>
    <row r="32" spans="1:16" x14ac:dyDescent="0.25">
      <c r="A32" s="52" t="s">
        <v>35</v>
      </c>
      <c r="B32" s="1">
        <v>22860</v>
      </c>
      <c r="C32" s="1">
        <v>16946</v>
      </c>
      <c r="D32" s="1">
        <v>3156</v>
      </c>
      <c r="E32" s="1">
        <v>2758</v>
      </c>
      <c r="F32" s="1">
        <v>0</v>
      </c>
      <c r="G32" s="53">
        <v>15713</v>
      </c>
      <c r="I32" s="6">
        <v>15253997.48</v>
      </c>
      <c r="J32" s="7">
        <v>3436793.8</v>
      </c>
      <c r="K32" s="7">
        <v>5914237.5499999998</v>
      </c>
      <c r="L32" s="7">
        <v>5902966.1300000008</v>
      </c>
      <c r="M32" s="7"/>
      <c r="N32" s="7">
        <v>11198633.48</v>
      </c>
      <c r="O32" s="7">
        <v>18144115.599999994</v>
      </c>
      <c r="P32" s="5">
        <v>39</v>
      </c>
    </row>
    <row r="33" spans="1:16" x14ac:dyDescent="0.25">
      <c r="A33" s="52" t="s">
        <v>36</v>
      </c>
      <c r="B33" s="1">
        <v>24350</v>
      </c>
      <c r="C33" s="1">
        <v>17918</v>
      </c>
      <c r="D33" s="1">
        <v>3487</v>
      </c>
      <c r="E33" s="1">
        <v>2945</v>
      </c>
      <c r="F33" s="1">
        <v>0</v>
      </c>
      <c r="G33" s="53">
        <v>16738</v>
      </c>
      <c r="I33" s="6">
        <v>16695413.98</v>
      </c>
      <c r="J33" s="7">
        <v>3943503.61</v>
      </c>
      <c r="K33" s="7">
        <v>6330725.2800000003</v>
      </c>
      <c r="L33" s="7">
        <v>6421185.0900000008</v>
      </c>
      <c r="M33" s="7"/>
      <c r="N33" s="7">
        <v>12319011.24</v>
      </c>
      <c r="O33" s="7">
        <v>9389403</v>
      </c>
      <c r="P33" s="5">
        <v>16</v>
      </c>
    </row>
    <row r="34" spans="1:16" x14ac:dyDescent="0.25">
      <c r="A34" s="52" t="s">
        <v>37</v>
      </c>
      <c r="B34" s="1">
        <v>55770</v>
      </c>
      <c r="C34" s="1">
        <v>40118</v>
      </c>
      <c r="D34" s="1">
        <v>8844</v>
      </c>
      <c r="E34" s="1">
        <v>6808</v>
      </c>
      <c r="F34" s="1">
        <v>0</v>
      </c>
      <c r="G34" s="53">
        <v>38297</v>
      </c>
      <c r="I34" s="6">
        <v>40036111.370000005</v>
      </c>
      <c r="J34" s="7">
        <v>8154773.1600000001</v>
      </c>
      <c r="K34" s="7">
        <v>16565822.090000004</v>
      </c>
      <c r="L34" s="7">
        <v>15315516.120000001</v>
      </c>
      <c r="M34" s="7"/>
      <c r="N34" s="7">
        <v>28866082.420000002</v>
      </c>
      <c r="O34" s="7">
        <v>11763400</v>
      </c>
      <c r="P34" s="5">
        <v>19</v>
      </c>
    </row>
    <row r="35" spans="1:16" ht="25.5" x14ac:dyDescent="0.25">
      <c r="A35" s="52" t="s">
        <v>38</v>
      </c>
      <c r="B35" s="1">
        <v>34522</v>
      </c>
      <c r="C35" s="1">
        <v>25482</v>
      </c>
      <c r="D35" s="1">
        <v>4839</v>
      </c>
      <c r="E35" s="1">
        <v>4201</v>
      </c>
      <c r="F35" s="1">
        <v>0</v>
      </c>
      <c r="G35" s="53">
        <v>23729</v>
      </c>
      <c r="I35" s="6">
        <v>23537397.140000004</v>
      </c>
      <c r="J35" s="7">
        <v>5074411.4700000007</v>
      </c>
      <c r="K35" s="7">
        <v>8953563.3100000005</v>
      </c>
      <c r="L35" s="7">
        <v>9509422.3600000031</v>
      </c>
      <c r="M35" s="7"/>
      <c r="N35" s="7">
        <v>17366525.439999998</v>
      </c>
      <c r="O35" s="7">
        <v>16296526.800000001</v>
      </c>
      <c r="P35" s="5">
        <v>28</v>
      </c>
    </row>
    <row r="36" spans="1:16" x14ac:dyDescent="0.25">
      <c r="A36" s="52" t="s">
        <v>39</v>
      </c>
      <c r="B36" s="1">
        <v>59139</v>
      </c>
      <c r="C36" s="1">
        <v>42306</v>
      </c>
      <c r="D36" s="1">
        <v>9717</v>
      </c>
      <c r="E36" s="1">
        <v>7116</v>
      </c>
      <c r="F36" s="1">
        <v>0</v>
      </c>
      <c r="G36" s="53">
        <v>40649</v>
      </c>
      <c r="I36" s="6">
        <v>41792931.989999995</v>
      </c>
      <c r="J36" s="7">
        <v>8578591.5399999991</v>
      </c>
      <c r="K36" s="7">
        <v>17995496.289999999</v>
      </c>
      <c r="L36" s="7">
        <v>15218844.159999998</v>
      </c>
      <c r="M36" s="7"/>
      <c r="N36" s="7">
        <v>30438487.009999998</v>
      </c>
      <c r="O36" s="7">
        <v>14379484</v>
      </c>
      <c r="P36" s="5">
        <v>20</v>
      </c>
    </row>
    <row r="37" spans="1:16" x14ac:dyDescent="0.25">
      <c r="A37" s="52" t="s">
        <v>40</v>
      </c>
      <c r="B37" s="1">
        <v>30879</v>
      </c>
      <c r="C37" s="1">
        <v>22758</v>
      </c>
      <c r="D37" s="1">
        <v>4421</v>
      </c>
      <c r="E37" s="1">
        <v>3700</v>
      </c>
      <c r="F37" s="1">
        <v>0</v>
      </c>
      <c r="G37" s="53">
        <v>21226</v>
      </c>
      <c r="I37" s="6">
        <v>21084139.990000002</v>
      </c>
      <c r="J37" s="7">
        <v>4807449.04</v>
      </c>
      <c r="K37" s="7">
        <v>8188709.0600000005</v>
      </c>
      <c r="L37" s="7">
        <v>8087981.8899999987</v>
      </c>
      <c r="M37" s="7"/>
      <c r="N37" s="7">
        <v>15522341.360000001</v>
      </c>
      <c r="O37" s="7">
        <v>1617120</v>
      </c>
      <c r="P37" s="5">
        <v>3</v>
      </c>
    </row>
    <row r="38" spans="1:16" x14ac:dyDescent="0.25">
      <c r="A38" s="25" t="s">
        <v>41</v>
      </c>
      <c r="B38" s="56">
        <v>747468</v>
      </c>
      <c r="C38" s="56">
        <v>548179</v>
      </c>
      <c r="D38" s="56">
        <v>107554</v>
      </c>
      <c r="E38" s="54">
        <v>91735</v>
      </c>
      <c r="F38" s="56">
        <v>0</v>
      </c>
      <c r="G38" s="57">
        <v>521295</v>
      </c>
      <c r="I38" s="8">
        <v>515036069.12000012</v>
      </c>
      <c r="J38" s="8">
        <f>SUM(J10:J37)-J23</f>
        <v>115040172.20999999</v>
      </c>
      <c r="K38" s="8">
        <v>196891094.19000003</v>
      </c>
      <c r="L38" s="8">
        <v>203097939.59999999</v>
      </c>
      <c r="M38" s="8"/>
      <c r="N38" s="8">
        <f>SUM(N10:N37)-N23</f>
        <v>388130934.88000005</v>
      </c>
      <c r="O38" s="8">
        <v>280103232.40000004</v>
      </c>
      <c r="P38" s="9">
        <v>468</v>
      </c>
    </row>
    <row r="39" spans="1:16" ht="38.25" x14ac:dyDescent="0.25">
      <c r="A39" s="52" t="s">
        <v>42</v>
      </c>
      <c r="B39" s="1">
        <v>395787</v>
      </c>
      <c r="C39" s="1">
        <v>395787</v>
      </c>
      <c r="D39" s="1">
        <v>0</v>
      </c>
      <c r="E39" s="1">
        <v>0</v>
      </c>
      <c r="F39" s="1">
        <v>0</v>
      </c>
      <c r="G39" s="53">
        <v>62340</v>
      </c>
      <c r="I39" s="6">
        <v>136546800.60000002</v>
      </c>
      <c r="J39" s="7">
        <v>136546800.60000002</v>
      </c>
      <c r="K39" s="7"/>
      <c r="L39" s="7"/>
      <c r="M39" s="7"/>
      <c r="N39" s="7">
        <v>49923305.060000002</v>
      </c>
      <c r="O39" s="7"/>
      <c r="P39" s="5"/>
    </row>
    <row r="40" spans="1:16" ht="25.5" x14ac:dyDescent="0.25">
      <c r="A40" s="52" t="s">
        <v>43</v>
      </c>
      <c r="B40" s="1">
        <v>33724</v>
      </c>
      <c r="C40" s="1">
        <v>19899</v>
      </c>
      <c r="D40" s="1">
        <v>4286</v>
      </c>
      <c r="E40" s="1">
        <v>9539</v>
      </c>
      <c r="F40" s="1">
        <v>0</v>
      </c>
      <c r="G40" s="53">
        <v>66553</v>
      </c>
      <c r="I40" s="6">
        <v>28549369.560000002</v>
      </c>
      <c r="J40" s="7">
        <v>3526154.38</v>
      </c>
      <c r="K40" s="7">
        <v>4593614.47</v>
      </c>
      <c r="L40" s="7">
        <v>20425343.110000003</v>
      </c>
      <c r="M40" s="7"/>
      <c r="N40" s="7">
        <v>51184657.060000002</v>
      </c>
      <c r="O40" s="7">
        <v>1618200</v>
      </c>
      <c r="P40" s="5">
        <v>1</v>
      </c>
    </row>
    <row r="41" spans="1:16" ht="51" x14ac:dyDescent="0.25">
      <c r="A41" s="52" t="s">
        <v>44</v>
      </c>
      <c r="B41" s="1">
        <v>226111</v>
      </c>
      <c r="C41" s="1">
        <v>196595</v>
      </c>
      <c r="D41" s="1">
        <v>29267</v>
      </c>
      <c r="E41" s="1">
        <v>249</v>
      </c>
      <c r="F41" s="1">
        <v>0</v>
      </c>
      <c r="G41" s="53">
        <v>102644</v>
      </c>
      <c r="I41" s="6">
        <v>118287860.28000002</v>
      </c>
      <c r="J41" s="7">
        <v>49463988.450000003</v>
      </c>
      <c r="K41" s="7">
        <v>67146657.63000001</v>
      </c>
      <c r="L41" s="7">
        <v>1677214.1999999997</v>
      </c>
      <c r="M41" s="7"/>
      <c r="N41" s="7">
        <v>89826946.060000002</v>
      </c>
      <c r="O41" s="7"/>
      <c r="P41" s="5"/>
    </row>
    <row r="42" spans="1:16" ht="25.5" x14ac:dyDescent="0.25">
      <c r="A42" s="52" t="s">
        <v>45</v>
      </c>
      <c r="B42" s="1">
        <v>69145</v>
      </c>
      <c r="C42" s="1">
        <v>59448</v>
      </c>
      <c r="D42" s="1">
        <v>3006</v>
      </c>
      <c r="E42" s="1">
        <v>6691</v>
      </c>
      <c r="F42" s="1">
        <v>0</v>
      </c>
      <c r="G42" s="53">
        <v>122727</v>
      </c>
      <c r="I42" s="6">
        <v>35727084.840000004</v>
      </c>
      <c r="J42" s="7">
        <v>18548709.300000001</v>
      </c>
      <c r="K42" s="7">
        <v>3174087.7599999993</v>
      </c>
      <c r="L42" s="7">
        <v>14004287.780000001</v>
      </c>
      <c r="M42" s="7"/>
      <c r="N42" s="7">
        <v>88946049.320000008</v>
      </c>
      <c r="O42" s="7">
        <v>1409056</v>
      </c>
      <c r="P42" s="5">
        <v>1</v>
      </c>
    </row>
    <row r="43" spans="1:16" ht="25.5" x14ac:dyDescent="0.25">
      <c r="A43" s="52" t="s">
        <v>46</v>
      </c>
      <c r="B43" s="1">
        <v>31517</v>
      </c>
      <c r="C43" s="1">
        <v>18226</v>
      </c>
      <c r="D43" s="1">
        <v>4120</v>
      </c>
      <c r="E43" s="1">
        <v>9171</v>
      </c>
      <c r="F43" s="1">
        <v>0</v>
      </c>
      <c r="G43" s="53">
        <v>60770</v>
      </c>
      <c r="I43" s="6">
        <v>27047542.509999998</v>
      </c>
      <c r="J43" s="7">
        <v>3265063.88</v>
      </c>
      <c r="K43" s="7">
        <v>4408980.08</v>
      </c>
      <c r="L43" s="7">
        <v>19373498.549999997</v>
      </c>
      <c r="M43" s="7"/>
      <c r="N43" s="7">
        <v>42476791.260000005</v>
      </c>
      <c r="O43" s="7"/>
      <c r="P43" s="5"/>
    </row>
    <row r="44" spans="1:16" x14ac:dyDescent="0.25">
      <c r="A44" s="52" t="s">
        <v>47</v>
      </c>
      <c r="B44" s="1">
        <v>649124</v>
      </c>
      <c r="C44" s="1">
        <v>564989</v>
      </c>
      <c r="D44" s="1">
        <v>82540</v>
      </c>
      <c r="E44" s="1">
        <v>1595</v>
      </c>
      <c r="F44" s="1">
        <v>0</v>
      </c>
      <c r="G44" s="53">
        <v>175859</v>
      </c>
      <c r="I44" s="6">
        <v>330743024.97000003</v>
      </c>
      <c r="J44" s="7">
        <v>128102249.01000002</v>
      </c>
      <c r="K44" s="7">
        <v>191897174.95999998</v>
      </c>
      <c r="L44" s="7">
        <v>10743600.999999998</v>
      </c>
      <c r="M44" s="7"/>
      <c r="N44" s="7">
        <v>143527662.26999998</v>
      </c>
      <c r="O44" s="7"/>
      <c r="P44" s="5"/>
    </row>
    <row r="45" spans="1:16" x14ac:dyDescent="0.25">
      <c r="A45" s="52" t="s">
        <v>48</v>
      </c>
      <c r="B45" s="1">
        <v>107061</v>
      </c>
      <c r="C45" s="1">
        <v>73923</v>
      </c>
      <c r="D45" s="1">
        <v>18408</v>
      </c>
      <c r="E45" s="1">
        <v>14730</v>
      </c>
      <c r="F45" s="1">
        <v>0</v>
      </c>
      <c r="G45" s="53">
        <v>113083</v>
      </c>
      <c r="I45" s="6">
        <v>82156456.210000008</v>
      </c>
      <c r="J45" s="7">
        <v>17050636.810000002</v>
      </c>
      <c r="K45" s="7">
        <v>33716417.710000001</v>
      </c>
      <c r="L45" s="7">
        <v>31389401.689999998</v>
      </c>
      <c r="M45" s="7"/>
      <c r="N45" s="7">
        <v>87429715.829999998</v>
      </c>
      <c r="O45" s="7"/>
      <c r="P45" s="5"/>
    </row>
    <row r="46" spans="1:16" x14ac:dyDescent="0.25">
      <c r="A46" s="52" t="s">
        <v>49</v>
      </c>
      <c r="B46" s="1">
        <v>42576</v>
      </c>
      <c r="C46" s="1">
        <v>27341</v>
      </c>
      <c r="D46" s="1">
        <v>4723</v>
      </c>
      <c r="E46" s="1">
        <v>10512</v>
      </c>
      <c r="F46" s="1">
        <v>0</v>
      </c>
      <c r="G46" s="53">
        <v>77902</v>
      </c>
      <c r="I46" s="6">
        <v>32983062.859999999</v>
      </c>
      <c r="J46" s="7">
        <v>5178991.37</v>
      </c>
      <c r="K46" s="7">
        <v>4944076.05</v>
      </c>
      <c r="L46" s="7">
        <v>22859995.440000001</v>
      </c>
      <c r="M46" s="7"/>
      <c r="N46" s="7">
        <v>56833442.11999999</v>
      </c>
      <c r="O46" s="7">
        <v>2975530</v>
      </c>
      <c r="P46" s="5">
        <v>4</v>
      </c>
    </row>
    <row r="47" spans="1:16" ht="38.25" x14ac:dyDescent="0.25">
      <c r="A47" s="52" t="s">
        <v>50</v>
      </c>
      <c r="B47" s="1">
        <v>96919</v>
      </c>
      <c r="C47" s="1">
        <v>78812</v>
      </c>
      <c r="D47" s="1">
        <v>5613</v>
      </c>
      <c r="E47" s="1">
        <v>12494</v>
      </c>
      <c r="F47" s="1">
        <v>0</v>
      </c>
      <c r="G47" s="53">
        <v>121440</v>
      </c>
      <c r="I47" s="6">
        <v>49741920.489999995</v>
      </c>
      <c r="J47" s="7">
        <v>17400323.460000001</v>
      </c>
      <c r="K47" s="7">
        <v>5873084.5999999987</v>
      </c>
      <c r="L47" s="7">
        <v>26468512.429999996</v>
      </c>
      <c r="M47" s="7"/>
      <c r="N47" s="7">
        <v>91229589.460000008</v>
      </c>
      <c r="O47" s="7"/>
      <c r="P47" s="5"/>
    </row>
    <row r="48" spans="1:16" ht="25.5" x14ac:dyDescent="0.25">
      <c r="A48" s="52" t="s">
        <v>51</v>
      </c>
      <c r="B48" s="1">
        <v>34982</v>
      </c>
      <c r="C48" s="1">
        <v>22851</v>
      </c>
      <c r="D48" s="1">
        <v>3761</v>
      </c>
      <c r="E48" s="1">
        <v>8370</v>
      </c>
      <c r="F48" s="1">
        <v>0</v>
      </c>
      <c r="G48" s="53">
        <v>60492</v>
      </c>
      <c r="I48" s="6">
        <v>25249467.569999997</v>
      </c>
      <c r="J48" s="7">
        <v>4381907.42</v>
      </c>
      <c r="K48" s="7">
        <v>4326425.96</v>
      </c>
      <c r="L48" s="7">
        <v>16541134.189999998</v>
      </c>
      <c r="M48" s="7"/>
      <c r="N48" s="7">
        <v>42132496.310000002</v>
      </c>
      <c r="O48" s="7"/>
      <c r="P48" s="5"/>
    </row>
    <row r="49" spans="1:16" ht="25.5" x14ac:dyDescent="0.25">
      <c r="A49" s="52" t="s">
        <v>52</v>
      </c>
      <c r="B49" s="1">
        <v>79801</v>
      </c>
      <c r="C49" s="1">
        <v>48330</v>
      </c>
      <c r="D49" s="1">
        <v>9756</v>
      </c>
      <c r="E49" s="1">
        <v>21715</v>
      </c>
      <c r="F49" s="1">
        <v>0</v>
      </c>
      <c r="G49" s="53">
        <v>170464</v>
      </c>
      <c r="I49" s="6">
        <v>61918411.440000005</v>
      </c>
      <c r="J49" s="7">
        <v>8667222</v>
      </c>
      <c r="K49" s="7">
        <v>9704915.9199999999</v>
      </c>
      <c r="L49" s="7">
        <v>43546273.520000003</v>
      </c>
      <c r="M49" s="7"/>
      <c r="N49" s="7">
        <v>127208988.72</v>
      </c>
      <c r="O49" s="7"/>
      <c r="P49" s="5"/>
    </row>
    <row r="50" spans="1:16" ht="25.5" x14ac:dyDescent="0.25">
      <c r="A50" s="52" t="s">
        <v>53</v>
      </c>
      <c r="B50" s="1">
        <v>70422</v>
      </c>
      <c r="C50" s="1">
        <v>52896</v>
      </c>
      <c r="D50" s="1">
        <v>5433</v>
      </c>
      <c r="E50" s="1">
        <v>12093</v>
      </c>
      <c r="F50" s="1">
        <v>0</v>
      </c>
      <c r="G50" s="53">
        <v>128409</v>
      </c>
      <c r="I50" s="6">
        <v>42019889.030000001</v>
      </c>
      <c r="J50" s="7">
        <v>10874558.08</v>
      </c>
      <c r="K50" s="7">
        <v>5694887.9399999995</v>
      </c>
      <c r="L50" s="7">
        <v>25450443.009999998</v>
      </c>
      <c r="M50" s="7"/>
      <c r="N50" s="7">
        <v>103434084.05</v>
      </c>
      <c r="O50" s="7">
        <v>2869574</v>
      </c>
      <c r="P50" s="5">
        <v>3</v>
      </c>
    </row>
    <row r="51" spans="1:16" x14ac:dyDescent="0.25">
      <c r="A51" s="25" t="s">
        <v>54</v>
      </c>
      <c r="B51" s="56">
        <v>1837169</v>
      </c>
      <c r="C51" s="56">
        <v>1559097</v>
      </c>
      <c r="D51" s="56">
        <v>170913</v>
      </c>
      <c r="E51" s="54">
        <v>107159</v>
      </c>
      <c r="F51" s="56">
        <v>0</v>
      </c>
      <c r="G51" s="57">
        <v>1262683</v>
      </c>
      <c r="I51" s="8">
        <v>970970890.36000025</v>
      </c>
      <c r="J51" s="8">
        <f>SUM(J39:J50)</f>
        <v>403006604.75999999</v>
      </c>
      <c r="K51" s="8">
        <v>335480323.07999998</v>
      </c>
      <c r="L51" s="8">
        <v>232479704.91999999</v>
      </c>
      <c r="M51" s="8">
        <v>0</v>
      </c>
      <c r="N51" s="8">
        <f>SUM(N39:N50)</f>
        <v>974153727.51999998</v>
      </c>
      <c r="O51" s="8">
        <v>8872360</v>
      </c>
      <c r="P51" s="9">
        <v>9</v>
      </c>
    </row>
    <row r="52" spans="1:16" ht="25.5" x14ac:dyDescent="0.25">
      <c r="A52" s="52" t="s">
        <v>55</v>
      </c>
      <c r="B52" s="1">
        <v>4159</v>
      </c>
      <c r="C52" s="1">
        <v>4159</v>
      </c>
      <c r="D52" s="1">
        <v>0</v>
      </c>
      <c r="E52" s="1">
        <v>0</v>
      </c>
      <c r="F52" s="1">
        <v>0</v>
      </c>
      <c r="G52" s="53">
        <v>1009</v>
      </c>
      <c r="I52" s="6">
        <v>737064.23</v>
      </c>
      <c r="J52" s="7">
        <v>737064.23</v>
      </c>
      <c r="K52" s="7"/>
      <c r="L52" s="7"/>
      <c r="M52" s="7"/>
      <c r="N52" s="7">
        <v>743977.61999999988</v>
      </c>
      <c r="O52" s="7"/>
      <c r="P52" s="5"/>
    </row>
    <row r="53" spans="1:16" x14ac:dyDescent="0.25">
      <c r="A53" s="52" t="s">
        <v>56</v>
      </c>
      <c r="B53" s="1">
        <v>9000</v>
      </c>
      <c r="C53" s="1">
        <v>9000</v>
      </c>
      <c r="D53" s="1">
        <v>0</v>
      </c>
      <c r="E53" s="1">
        <v>0</v>
      </c>
      <c r="F53" s="1">
        <v>0</v>
      </c>
      <c r="G53" s="53">
        <v>0</v>
      </c>
      <c r="I53" s="6">
        <v>4263226.2</v>
      </c>
      <c r="J53" s="7">
        <v>4263226.2</v>
      </c>
      <c r="K53" s="7"/>
      <c r="L53" s="7"/>
      <c r="M53" s="7"/>
      <c r="N53" s="7"/>
      <c r="O53" s="7"/>
      <c r="P53" s="5"/>
    </row>
    <row r="54" spans="1:16" x14ac:dyDescent="0.25">
      <c r="A54" s="52" t="s">
        <v>57</v>
      </c>
      <c r="B54" s="1">
        <v>0</v>
      </c>
      <c r="C54" s="1">
        <v>0</v>
      </c>
      <c r="D54" s="1">
        <v>0</v>
      </c>
      <c r="E54" s="1">
        <v>0</v>
      </c>
      <c r="F54" s="1">
        <v>0</v>
      </c>
      <c r="G54" s="53">
        <v>0</v>
      </c>
      <c r="I54" s="6">
        <v>0</v>
      </c>
      <c r="J54" s="7"/>
      <c r="K54" s="7"/>
      <c r="L54" s="7"/>
      <c r="M54" s="7"/>
      <c r="N54" s="7"/>
      <c r="O54" s="7"/>
      <c r="P54" s="5"/>
    </row>
    <row r="55" spans="1:16" ht="25.5" x14ac:dyDescent="0.25">
      <c r="A55" s="52" t="s">
        <v>58</v>
      </c>
      <c r="B55" s="1">
        <v>0</v>
      </c>
      <c r="C55" s="1">
        <v>0</v>
      </c>
      <c r="D55" s="1">
        <v>0</v>
      </c>
      <c r="E55" s="1">
        <v>0</v>
      </c>
      <c r="F55" s="1">
        <v>0</v>
      </c>
      <c r="G55" s="53">
        <v>0</v>
      </c>
      <c r="I55" s="6">
        <v>0</v>
      </c>
      <c r="J55" s="7"/>
      <c r="K55" s="7"/>
      <c r="L55" s="7"/>
      <c r="M55" s="7"/>
      <c r="N55" s="7"/>
      <c r="O55" s="7"/>
      <c r="P55" s="5"/>
    </row>
    <row r="56" spans="1:16" ht="25.5" x14ac:dyDescent="0.25">
      <c r="A56" s="52" t="s">
        <v>59</v>
      </c>
      <c r="B56" s="1">
        <v>0</v>
      </c>
      <c r="C56" s="1">
        <v>0</v>
      </c>
      <c r="D56" s="1">
        <v>0</v>
      </c>
      <c r="E56" s="1">
        <v>0</v>
      </c>
      <c r="F56" s="1">
        <v>0</v>
      </c>
      <c r="G56" s="53">
        <v>0</v>
      </c>
      <c r="I56" s="6">
        <v>0</v>
      </c>
      <c r="J56" s="7"/>
      <c r="K56" s="7"/>
      <c r="L56" s="7"/>
      <c r="M56" s="7"/>
      <c r="N56" s="7"/>
      <c r="O56" s="7"/>
      <c r="P56" s="5"/>
    </row>
    <row r="57" spans="1:16" x14ac:dyDescent="0.25">
      <c r="A57" s="52" t="s">
        <v>60</v>
      </c>
      <c r="B57" s="1">
        <v>60825</v>
      </c>
      <c r="C57" s="1">
        <v>55835</v>
      </c>
      <c r="D57" s="1">
        <v>0</v>
      </c>
      <c r="E57" s="1">
        <v>0</v>
      </c>
      <c r="F57" s="1">
        <v>4990</v>
      </c>
      <c r="G57" s="53">
        <v>3646</v>
      </c>
      <c r="I57" s="6">
        <v>11133594.450000001</v>
      </c>
      <c r="J57" s="7">
        <v>10249965.250000002</v>
      </c>
      <c r="K57" s="7"/>
      <c r="L57" s="7"/>
      <c r="M57" s="7">
        <v>883629.20000000007</v>
      </c>
      <c r="N57" s="7">
        <v>2856353.08</v>
      </c>
      <c r="O57" s="7"/>
      <c r="P57" s="5"/>
    </row>
    <row r="58" spans="1:16" x14ac:dyDescent="0.25">
      <c r="A58" s="52" t="s">
        <v>61</v>
      </c>
      <c r="B58" s="1">
        <v>0</v>
      </c>
      <c r="C58" s="1">
        <v>0</v>
      </c>
      <c r="D58" s="1">
        <v>0</v>
      </c>
      <c r="E58" s="1">
        <v>0</v>
      </c>
      <c r="F58" s="1">
        <v>0</v>
      </c>
      <c r="G58" s="53">
        <v>0</v>
      </c>
      <c r="I58" s="6">
        <v>0</v>
      </c>
      <c r="J58" s="7"/>
      <c r="K58" s="7"/>
      <c r="L58" s="7"/>
      <c r="M58" s="7"/>
      <c r="N58" s="7"/>
      <c r="O58" s="7"/>
      <c r="P58" s="5"/>
    </row>
    <row r="59" spans="1:16" x14ac:dyDescent="0.25">
      <c r="A59" s="52" t="s">
        <v>62</v>
      </c>
      <c r="B59" s="1">
        <v>70624</v>
      </c>
      <c r="C59" s="1">
        <v>49654</v>
      </c>
      <c r="D59" s="1">
        <v>0</v>
      </c>
      <c r="E59" s="1">
        <v>0</v>
      </c>
      <c r="F59" s="1">
        <v>20970</v>
      </c>
      <c r="G59" s="53">
        <v>38285</v>
      </c>
      <c r="I59" s="6">
        <v>13144333.780000001</v>
      </c>
      <c r="J59" s="7">
        <v>9076986.7200000007</v>
      </c>
      <c r="K59" s="7"/>
      <c r="L59" s="7"/>
      <c r="M59" s="7">
        <v>4067347.06</v>
      </c>
      <c r="N59" s="7">
        <v>36543692.700000003</v>
      </c>
      <c r="O59" s="7"/>
      <c r="P59" s="5"/>
    </row>
    <row r="60" spans="1:16" x14ac:dyDescent="0.25">
      <c r="A60" s="52" t="s">
        <v>63</v>
      </c>
      <c r="B60" s="1">
        <v>0</v>
      </c>
      <c r="C60" s="1">
        <v>0</v>
      </c>
      <c r="D60" s="1">
        <v>0</v>
      </c>
      <c r="E60" s="1">
        <v>0</v>
      </c>
      <c r="F60" s="1">
        <v>0</v>
      </c>
      <c r="G60" s="53">
        <v>0</v>
      </c>
      <c r="I60" s="6">
        <v>0</v>
      </c>
      <c r="J60" s="7"/>
      <c r="K60" s="7"/>
      <c r="L60" s="7"/>
      <c r="M60" s="7"/>
      <c r="N60" s="7"/>
      <c r="O60" s="7"/>
      <c r="P60" s="5"/>
    </row>
    <row r="61" spans="1:16" x14ac:dyDescent="0.25">
      <c r="A61" s="52" t="s">
        <v>64</v>
      </c>
      <c r="B61" s="1">
        <v>4862</v>
      </c>
      <c r="C61" s="1">
        <v>4862</v>
      </c>
      <c r="D61" s="1">
        <v>0</v>
      </c>
      <c r="E61" s="1">
        <v>0</v>
      </c>
      <c r="F61" s="1">
        <v>0</v>
      </c>
      <c r="G61" s="53">
        <v>548</v>
      </c>
      <c r="I61" s="6">
        <v>1009187.54</v>
      </c>
      <c r="J61" s="7">
        <v>1006887.12</v>
      </c>
      <c r="K61" s="7"/>
      <c r="L61" s="7"/>
      <c r="M61" s="7"/>
      <c r="N61" s="7">
        <v>450657.80999999994</v>
      </c>
      <c r="O61" s="7"/>
      <c r="P61" s="5"/>
    </row>
    <row r="62" spans="1:16" x14ac:dyDescent="0.25">
      <c r="A62" s="52" t="s">
        <v>65</v>
      </c>
      <c r="B62" s="1">
        <v>0</v>
      </c>
      <c r="C62" s="1">
        <v>0</v>
      </c>
      <c r="D62" s="1">
        <v>0</v>
      </c>
      <c r="E62" s="1">
        <v>0</v>
      </c>
      <c r="F62" s="1">
        <v>0</v>
      </c>
      <c r="G62" s="53">
        <v>0</v>
      </c>
      <c r="I62" s="6">
        <v>0</v>
      </c>
      <c r="J62" s="7"/>
      <c r="K62" s="7"/>
      <c r="L62" s="7"/>
      <c r="M62" s="7"/>
      <c r="N62" s="7"/>
      <c r="O62" s="7"/>
      <c r="P62" s="5"/>
    </row>
    <row r="63" spans="1:16" x14ac:dyDescent="0.25">
      <c r="A63" s="52" t="s">
        <v>66</v>
      </c>
      <c r="B63" s="1">
        <v>8689</v>
      </c>
      <c r="C63" s="1">
        <v>3699</v>
      </c>
      <c r="D63" s="1">
        <v>0</v>
      </c>
      <c r="E63" s="1">
        <v>0</v>
      </c>
      <c r="F63" s="1">
        <v>4990</v>
      </c>
      <c r="G63" s="53">
        <v>4862</v>
      </c>
      <c r="I63" s="6">
        <v>1684160.4</v>
      </c>
      <c r="J63" s="7">
        <v>678026.70000000007</v>
      </c>
      <c r="K63" s="7"/>
      <c r="L63" s="7"/>
      <c r="M63" s="7">
        <v>1006133.7</v>
      </c>
      <c r="N63" s="7">
        <v>3558108.8400000003</v>
      </c>
      <c r="O63" s="7"/>
      <c r="P63" s="5"/>
    </row>
    <row r="64" spans="1:16" x14ac:dyDescent="0.25">
      <c r="A64" s="52" t="s">
        <v>67</v>
      </c>
      <c r="B64" s="1">
        <v>20860</v>
      </c>
      <c r="C64" s="1">
        <v>15870</v>
      </c>
      <c r="D64" s="1">
        <v>0</v>
      </c>
      <c r="E64" s="1">
        <v>0</v>
      </c>
      <c r="F64" s="1">
        <v>4990</v>
      </c>
      <c r="G64" s="53">
        <v>21513</v>
      </c>
      <c r="I64" s="6">
        <v>2953532.5</v>
      </c>
      <c r="J64" s="7">
        <v>2194503.6</v>
      </c>
      <c r="K64" s="7"/>
      <c r="L64" s="7"/>
      <c r="M64" s="7">
        <v>759028.9</v>
      </c>
      <c r="N64" s="7">
        <v>16218731.57</v>
      </c>
      <c r="O64" s="7"/>
      <c r="P64" s="5"/>
    </row>
    <row r="65" spans="1:16" x14ac:dyDescent="0.25">
      <c r="A65" s="52" t="s">
        <v>68</v>
      </c>
      <c r="B65" s="1">
        <v>84407</v>
      </c>
      <c r="C65" s="1">
        <v>71414</v>
      </c>
      <c r="D65" s="1">
        <v>0</v>
      </c>
      <c r="E65" s="1">
        <v>0</v>
      </c>
      <c r="F65" s="1">
        <v>12993</v>
      </c>
      <c r="G65" s="53">
        <v>486</v>
      </c>
      <c r="I65" s="6">
        <v>14698630.449999999</v>
      </c>
      <c r="J65" s="7">
        <v>12247501</v>
      </c>
      <c r="K65" s="7"/>
      <c r="L65" s="7"/>
      <c r="M65" s="7">
        <v>2451129.4500000002</v>
      </c>
      <c r="N65" s="7">
        <v>321464.7</v>
      </c>
      <c r="O65" s="7"/>
      <c r="P65" s="5"/>
    </row>
    <row r="66" spans="1:16" ht="51" x14ac:dyDescent="0.25">
      <c r="A66" s="52" t="s">
        <v>69</v>
      </c>
      <c r="B66" s="1">
        <v>99158</v>
      </c>
      <c r="C66" s="1">
        <v>4011</v>
      </c>
      <c r="D66" s="1">
        <v>0</v>
      </c>
      <c r="E66" s="1">
        <v>88</v>
      </c>
      <c r="F66" s="1">
        <v>95059</v>
      </c>
      <c r="G66" s="53">
        <v>365</v>
      </c>
      <c r="I66" s="6">
        <v>25461826.469999999</v>
      </c>
      <c r="J66" s="7">
        <v>1960177.9799999997</v>
      </c>
      <c r="K66" s="7"/>
      <c r="L66" s="7">
        <v>592750.39999999991</v>
      </c>
      <c r="M66" s="7">
        <v>22908898.09</v>
      </c>
      <c r="N66" s="7">
        <v>364209.65</v>
      </c>
      <c r="O66" s="7"/>
      <c r="P66" s="5"/>
    </row>
    <row r="67" spans="1:16" x14ac:dyDescent="0.25">
      <c r="A67" s="52" t="s">
        <v>70</v>
      </c>
      <c r="B67" s="1">
        <v>172247</v>
      </c>
      <c r="C67" s="1">
        <v>6439</v>
      </c>
      <c r="D67" s="1">
        <v>0</v>
      </c>
      <c r="E67" s="1">
        <v>0</v>
      </c>
      <c r="F67" s="1">
        <v>165808</v>
      </c>
      <c r="G67" s="53">
        <v>3446</v>
      </c>
      <c r="I67" s="6">
        <v>35110877.100000001</v>
      </c>
      <c r="J67" s="7">
        <v>1023309.94</v>
      </c>
      <c r="K67" s="7"/>
      <c r="L67" s="7"/>
      <c r="M67" s="7">
        <v>34087567.160000004</v>
      </c>
      <c r="N67" s="7">
        <v>2364877.5899999994</v>
      </c>
      <c r="O67" s="7"/>
      <c r="P67" s="5"/>
    </row>
    <row r="68" spans="1:16" x14ac:dyDescent="0.25">
      <c r="A68" s="25" t="s">
        <v>71</v>
      </c>
      <c r="B68" s="56">
        <v>534831</v>
      </c>
      <c r="C68" s="56">
        <v>224943</v>
      </c>
      <c r="D68" s="56">
        <v>0</v>
      </c>
      <c r="E68" s="54">
        <v>88</v>
      </c>
      <c r="F68" s="56">
        <v>309800</v>
      </c>
      <c r="G68" s="57">
        <v>74160</v>
      </c>
      <c r="I68" s="8">
        <v>110196433.12</v>
      </c>
      <c r="J68" s="8">
        <f>SUM(J52:J67)</f>
        <v>43437648.740000002</v>
      </c>
      <c r="K68" s="8">
        <v>0</v>
      </c>
      <c r="L68" s="8">
        <v>592750.39999999991</v>
      </c>
      <c r="M68" s="8">
        <v>66163733.560000002</v>
      </c>
      <c r="N68" s="8">
        <v>63422073.56000001</v>
      </c>
      <c r="O68" s="8">
        <v>0</v>
      </c>
      <c r="P68" s="9">
        <v>0</v>
      </c>
    </row>
    <row r="69" spans="1:16" ht="25.5" x14ac:dyDescent="0.25">
      <c r="A69" s="52" t="s">
        <v>72</v>
      </c>
      <c r="B69" s="1">
        <v>308588</v>
      </c>
      <c r="C69" s="1">
        <v>247870</v>
      </c>
      <c r="D69" s="1">
        <v>60718</v>
      </c>
      <c r="E69" s="1">
        <v>0</v>
      </c>
      <c r="F69" s="1">
        <v>0</v>
      </c>
      <c r="G69" s="53">
        <v>225808</v>
      </c>
      <c r="I69" s="6">
        <v>173185164.59999999</v>
      </c>
      <c r="J69" s="7">
        <v>54864571.350000009</v>
      </c>
      <c r="K69" s="7">
        <v>64196072.640000001</v>
      </c>
      <c r="L69" s="7">
        <v>54124520.609999992</v>
      </c>
      <c r="M69" s="7">
        <v>0</v>
      </c>
      <c r="N69" s="7">
        <v>157111911.18000001</v>
      </c>
      <c r="O69" s="7"/>
      <c r="P69" s="5"/>
    </row>
    <row r="70" spans="1:16" ht="25.5" x14ac:dyDescent="0.25">
      <c r="A70" s="52" t="s">
        <v>73</v>
      </c>
      <c r="B70" s="1">
        <v>9330</v>
      </c>
      <c r="C70" s="1">
        <v>9330</v>
      </c>
      <c r="D70" s="1">
        <v>0</v>
      </c>
      <c r="E70" s="1">
        <v>0</v>
      </c>
      <c r="F70" s="1">
        <v>0</v>
      </c>
      <c r="G70" s="53">
        <v>8115</v>
      </c>
      <c r="I70" s="6">
        <v>1809893.7000000002</v>
      </c>
      <c r="J70" s="7">
        <v>1809893.7000000002</v>
      </c>
      <c r="K70" s="7"/>
      <c r="L70" s="7"/>
      <c r="M70" s="7"/>
      <c r="N70" s="7">
        <v>5892064.8500000006</v>
      </c>
      <c r="O70" s="7"/>
      <c r="P70" s="5"/>
    </row>
    <row r="71" spans="1:16" ht="25.5" x14ac:dyDescent="0.25">
      <c r="A71" s="52" t="s">
        <v>74</v>
      </c>
      <c r="B71" s="1">
        <v>24035</v>
      </c>
      <c r="C71" s="1">
        <v>20889</v>
      </c>
      <c r="D71" s="1">
        <v>975</v>
      </c>
      <c r="E71" s="1">
        <v>2171</v>
      </c>
      <c r="F71" s="1">
        <v>0</v>
      </c>
      <c r="G71" s="53">
        <v>18077</v>
      </c>
      <c r="I71" s="6">
        <v>10071675.809999999</v>
      </c>
      <c r="J71" s="7">
        <v>4363614.8899999997</v>
      </c>
      <c r="K71" s="7">
        <v>1038946.0499999998</v>
      </c>
      <c r="L71" s="7">
        <v>4669114.87</v>
      </c>
      <c r="M71" s="7"/>
      <c r="N71" s="7">
        <v>13552140.359999999</v>
      </c>
      <c r="O71" s="7"/>
      <c r="P71" s="5"/>
    </row>
    <row r="72" spans="1:16" x14ac:dyDescent="0.25">
      <c r="A72" s="25" t="s">
        <v>75</v>
      </c>
      <c r="B72" s="56">
        <v>341953</v>
      </c>
      <c r="C72" s="56">
        <v>278089</v>
      </c>
      <c r="D72" s="56">
        <v>61693</v>
      </c>
      <c r="E72" s="54">
        <v>2171</v>
      </c>
      <c r="F72" s="56">
        <v>0</v>
      </c>
      <c r="G72" s="57">
        <v>252000</v>
      </c>
      <c r="I72" s="8">
        <v>185066734.10999998</v>
      </c>
      <c r="J72" s="8">
        <v>61038079.940000013</v>
      </c>
      <c r="K72" s="8">
        <v>65235018.689999998</v>
      </c>
      <c r="L72" s="8">
        <v>58793635.479999989</v>
      </c>
      <c r="M72" s="8">
        <v>0</v>
      </c>
      <c r="N72" s="8">
        <f>SUM(N69:N71)</f>
        <v>176556116.38999999</v>
      </c>
      <c r="O72" s="8">
        <v>0</v>
      </c>
      <c r="P72" s="9">
        <v>0</v>
      </c>
    </row>
    <row r="73" spans="1:16" x14ac:dyDescent="0.25">
      <c r="A73" s="52" t="s">
        <v>76</v>
      </c>
      <c r="B73" s="1">
        <v>420</v>
      </c>
      <c r="C73" s="1">
        <v>0</v>
      </c>
      <c r="D73" s="1">
        <v>0</v>
      </c>
      <c r="E73" s="1">
        <v>0</v>
      </c>
      <c r="F73" s="1">
        <v>420</v>
      </c>
      <c r="G73" s="53">
        <v>0</v>
      </c>
      <c r="I73" s="6">
        <v>74373.600000000006</v>
      </c>
      <c r="J73" s="7"/>
      <c r="K73" s="7"/>
      <c r="L73" s="7"/>
      <c r="M73" s="7">
        <v>74373.600000000006</v>
      </c>
      <c r="N73" s="7"/>
      <c r="O73" s="7"/>
      <c r="P73" s="5"/>
    </row>
    <row r="74" spans="1:16" x14ac:dyDescent="0.25">
      <c r="A74" s="52" t="s">
        <v>77</v>
      </c>
      <c r="B74" s="1">
        <v>10217</v>
      </c>
      <c r="C74" s="1">
        <v>4600</v>
      </c>
      <c r="D74" s="1">
        <v>1571</v>
      </c>
      <c r="E74" s="1">
        <v>4046</v>
      </c>
      <c r="F74" s="1">
        <v>0</v>
      </c>
      <c r="G74" s="53">
        <v>12000</v>
      </c>
      <c r="I74" s="6">
        <v>10913336.449999999</v>
      </c>
      <c r="J74" s="7">
        <v>740508</v>
      </c>
      <c r="K74" s="7">
        <v>1695122.2899999998</v>
      </c>
      <c r="L74" s="7">
        <v>8477706.1600000001</v>
      </c>
      <c r="M74" s="7"/>
      <c r="N74" s="7">
        <v>8131560</v>
      </c>
      <c r="O74" s="7"/>
      <c r="P74" s="5"/>
    </row>
    <row r="75" spans="1:16" x14ac:dyDescent="0.25">
      <c r="A75" s="52" t="s">
        <v>78</v>
      </c>
      <c r="B75" s="1">
        <v>2100</v>
      </c>
      <c r="C75" s="1">
        <v>2100</v>
      </c>
      <c r="D75" s="1">
        <v>0</v>
      </c>
      <c r="E75" s="1">
        <v>0</v>
      </c>
      <c r="F75" s="1">
        <v>0</v>
      </c>
      <c r="G75" s="53">
        <v>4750</v>
      </c>
      <c r="I75" s="6">
        <v>408003</v>
      </c>
      <c r="J75" s="7">
        <v>408003</v>
      </c>
      <c r="K75" s="7"/>
      <c r="L75" s="7"/>
      <c r="M75" s="7"/>
      <c r="N75" s="7">
        <v>3356505.8000000007</v>
      </c>
      <c r="O75" s="7"/>
      <c r="P75" s="5"/>
    </row>
    <row r="76" spans="1:16" x14ac:dyDescent="0.25">
      <c r="A76" s="52" t="s">
        <v>79</v>
      </c>
      <c r="B76" s="1">
        <v>2640</v>
      </c>
      <c r="C76" s="1">
        <v>2640</v>
      </c>
      <c r="D76" s="1">
        <v>0</v>
      </c>
      <c r="E76" s="1">
        <v>0</v>
      </c>
      <c r="F76" s="1">
        <v>0</v>
      </c>
      <c r="G76" s="53">
        <v>3000</v>
      </c>
      <c r="I76" s="6">
        <v>384940.79999999999</v>
      </c>
      <c r="J76" s="7">
        <v>384940.79999999999</v>
      </c>
      <c r="K76" s="7"/>
      <c r="L76" s="7"/>
      <c r="M76" s="7"/>
      <c r="N76" s="7">
        <v>1878804</v>
      </c>
      <c r="O76" s="7"/>
      <c r="P76" s="5"/>
    </row>
    <row r="77" spans="1:16" x14ac:dyDescent="0.25">
      <c r="A77" s="52" t="s">
        <v>80</v>
      </c>
      <c r="B77" s="1">
        <v>4960</v>
      </c>
      <c r="C77" s="1">
        <v>4960</v>
      </c>
      <c r="D77" s="1">
        <v>0</v>
      </c>
      <c r="E77" s="1">
        <v>0</v>
      </c>
      <c r="F77" s="1">
        <v>0</v>
      </c>
      <c r="G77" s="53">
        <v>16518</v>
      </c>
      <c r="I77" s="6">
        <v>1082450.6800000002</v>
      </c>
      <c r="J77" s="7">
        <v>1082450.6800000002</v>
      </c>
      <c r="K77" s="7"/>
      <c r="L77" s="7"/>
      <c r="M77" s="7"/>
      <c r="N77" s="7">
        <v>15581578.759999998</v>
      </c>
      <c r="O77" s="7"/>
      <c r="P77" s="5"/>
    </row>
    <row r="78" spans="1:16" x14ac:dyDescent="0.25">
      <c r="A78" s="52" t="s">
        <v>81</v>
      </c>
      <c r="B78" s="1">
        <v>0</v>
      </c>
      <c r="C78" s="1">
        <v>0</v>
      </c>
      <c r="D78" s="1">
        <v>0</v>
      </c>
      <c r="E78" s="1">
        <v>0</v>
      </c>
      <c r="F78" s="1">
        <v>0</v>
      </c>
      <c r="G78" s="53">
        <v>100</v>
      </c>
      <c r="I78" s="6">
        <v>0</v>
      </c>
      <c r="J78" s="7"/>
      <c r="K78" s="7"/>
      <c r="L78" s="7"/>
      <c r="M78" s="7"/>
      <c r="N78" s="7">
        <v>55590</v>
      </c>
      <c r="O78" s="7"/>
      <c r="P78" s="5"/>
    </row>
    <row r="79" spans="1:16" ht="25.5" x14ac:dyDescent="0.25">
      <c r="A79" s="52" t="s">
        <v>82</v>
      </c>
      <c r="B79" s="1">
        <v>800</v>
      </c>
      <c r="C79" s="1">
        <v>800</v>
      </c>
      <c r="D79" s="1">
        <v>0</v>
      </c>
      <c r="E79" s="1">
        <v>0</v>
      </c>
      <c r="F79" s="1">
        <v>0</v>
      </c>
      <c r="G79" s="53">
        <v>500</v>
      </c>
      <c r="I79" s="6">
        <v>205228</v>
      </c>
      <c r="J79" s="7">
        <v>205228</v>
      </c>
      <c r="K79" s="7"/>
      <c r="L79" s="7"/>
      <c r="M79" s="7"/>
      <c r="N79" s="7">
        <v>456681.5</v>
      </c>
      <c r="O79" s="7"/>
      <c r="P79" s="5"/>
    </row>
    <row r="80" spans="1:16" x14ac:dyDescent="0.25">
      <c r="A80" s="52" t="s">
        <v>83</v>
      </c>
      <c r="B80" s="1">
        <v>2640</v>
      </c>
      <c r="C80" s="1">
        <v>2640</v>
      </c>
      <c r="D80" s="1">
        <v>0</v>
      </c>
      <c r="E80" s="1">
        <v>0</v>
      </c>
      <c r="F80" s="1">
        <v>0</v>
      </c>
      <c r="G80" s="53">
        <v>3000</v>
      </c>
      <c r="I80" s="6">
        <v>851664.00000000012</v>
      </c>
      <c r="J80" s="7">
        <v>851664.00000000012</v>
      </c>
      <c r="K80" s="7"/>
      <c r="L80" s="7"/>
      <c r="M80" s="7"/>
      <c r="N80" s="7">
        <v>2274330</v>
      </c>
      <c r="O80" s="7"/>
      <c r="P80" s="5"/>
    </row>
    <row r="81" spans="1:16" x14ac:dyDescent="0.25">
      <c r="A81" s="52" t="s">
        <v>84</v>
      </c>
      <c r="B81" s="1">
        <v>2640</v>
      </c>
      <c r="C81" s="1">
        <v>2640</v>
      </c>
      <c r="D81" s="1">
        <v>0</v>
      </c>
      <c r="E81" s="1">
        <v>0</v>
      </c>
      <c r="F81" s="1">
        <v>0</v>
      </c>
      <c r="G81" s="53">
        <v>3000</v>
      </c>
      <c r="I81" s="6">
        <v>851664.00000000012</v>
      </c>
      <c r="J81" s="7">
        <v>851664.00000000012</v>
      </c>
      <c r="K81" s="7"/>
      <c r="L81" s="7"/>
      <c r="M81" s="7"/>
      <c r="N81" s="7">
        <v>2274330</v>
      </c>
      <c r="O81" s="7"/>
      <c r="P81" s="5"/>
    </row>
    <row r="82" spans="1:16" x14ac:dyDescent="0.25">
      <c r="A82" s="52" t="s">
        <v>85</v>
      </c>
      <c r="B82" s="1">
        <v>2640</v>
      </c>
      <c r="C82" s="1">
        <v>2640</v>
      </c>
      <c r="D82" s="1">
        <v>0</v>
      </c>
      <c r="E82" s="1">
        <v>0</v>
      </c>
      <c r="F82" s="1">
        <v>0</v>
      </c>
      <c r="G82" s="53">
        <v>3000</v>
      </c>
      <c r="I82" s="6">
        <v>863452.8</v>
      </c>
      <c r="J82" s="7">
        <v>863452.8</v>
      </c>
      <c r="K82" s="7"/>
      <c r="L82" s="7"/>
      <c r="M82" s="7"/>
      <c r="N82" s="7">
        <v>2308959.6</v>
      </c>
      <c r="O82" s="7"/>
      <c r="P82" s="5"/>
    </row>
    <row r="83" spans="1:16" x14ac:dyDescent="0.25">
      <c r="A83" s="52" t="s">
        <v>86</v>
      </c>
      <c r="B83" s="1">
        <v>400</v>
      </c>
      <c r="C83" s="1">
        <v>400</v>
      </c>
      <c r="D83" s="1">
        <v>0</v>
      </c>
      <c r="E83" s="1">
        <v>0</v>
      </c>
      <c r="F83" s="1">
        <v>0</v>
      </c>
      <c r="G83" s="53">
        <v>400</v>
      </c>
      <c r="I83" s="6">
        <v>129040.00000000001</v>
      </c>
      <c r="J83" s="7">
        <v>129040.00000000001</v>
      </c>
      <c r="K83" s="7"/>
      <c r="L83" s="7"/>
      <c r="M83" s="7"/>
      <c r="N83" s="7">
        <v>303244</v>
      </c>
      <c r="O83" s="7"/>
      <c r="P83" s="5"/>
    </row>
    <row r="84" spans="1:16" x14ac:dyDescent="0.25">
      <c r="A84" s="52" t="s">
        <v>87</v>
      </c>
      <c r="B84" s="1">
        <v>800</v>
      </c>
      <c r="C84" s="1">
        <v>800</v>
      </c>
      <c r="D84" s="1">
        <v>0</v>
      </c>
      <c r="E84" s="1">
        <v>0</v>
      </c>
      <c r="F84" s="1">
        <v>0</v>
      </c>
      <c r="G84" s="53">
        <v>500</v>
      </c>
      <c r="I84" s="6">
        <v>91656</v>
      </c>
      <c r="J84" s="7">
        <v>91656</v>
      </c>
      <c r="K84" s="7"/>
      <c r="L84" s="7"/>
      <c r="M84" s="7"/>
      <c r="N84" s="7">
        <v>277950</v>
      </c>
      <c r="O84" s="7"/>
      <c r="P84" s="5"/>
    </row>
    <row r="85" spans="1:16" x14ac:dyDescent="0.25">
      <c r="A85" s="52" t="s">
        <v>88</v>
      </c>
      <c r="B85" s="1">
        <v>0</v>
      </c>
      <c r="C85" s="1">
        <v>0</v>
      </c>
      <c r="D85" s="1">
        <v>0</v>
      </c>
      <c r="E85" s="1">
        <v>0</v>
      </c>
      <c r="F85" s="1">
        <v>0</v>
      </c>
      <c r="G85" s="53">
        <v>0</v>
      </c>
      <c r="I85" s="6"/>
      <c r="J85" s="7"/>
      <c r="K85" s="7"/>
      <c r="L85" s="7"/>
      <c r="M85" s="7"/>
      <c r="N85" s="7"/>
      <c r="O85" s="7"/>
      <c r="P85" s="5"/>
    </row>
    <row r="86" spans="1:16" x14ac:dyDescent="0.25">
      <c r="A86" s="52" t="s">
        <v>89</v>
      </c>
      <c r="B86" s="1">
        <v>0</v>
      </c>
      <c r="C86" s="1">
        <v>0</v>
      </c>
      <c r="D86" s="1">
        <v>0</v>
      </c>
      <c r="E86" s="1">
        <v>0</v>
      </c>
      <c r="F86" s="1">
        <v>0</v>
      </c>
      <c r="G86" s="53">
        <v>200</v>
      </c>
      <c r="I86" s="6"/>
      <c r="J86" s="7"/>
      <c r="K86" s="7"/>
      <c r="L86" s="7"/>
      <c r="M86" s="7"/>
      <c r="N86" s="7">
        <v>218138</v>
      </c>
      <c r="O86" s="7"/>
      <c r="P86" s="5"/>
    </row>
    <row r="87" spans="1:16" x14ac:dyDescent="0.25">
      <c r="A87" s="52" t="s">
        <v>90</v>
      </c>
      <c r="B87" s="1">
        <v>674</v>
      </c>
      <c r="C87" s="1">
        <v>674</v>
      </c>
      <c r="D87" s="1">
        <v>0</v>
      </c>
      <c r="E87" s="1">
        <v>0</v>
      </c>
      <c r="F87" s="1">
        <v>0</v>
      </c>
      <c r="G87" s="53">
        <v>132</v>
      </c>
      <c r="I87" s="6">
        <v>103877.09999999999</v>
      </c>
      <c r="J87" s="7">
        <v>103877.09999999999</v>
      </c>
      <c r="K87" s="7"/>
      <c r="L87" s="7"/>
      <c r="M87" s="7"/>
      <c r="N87" s="7">
        <v>94348.239999999991</v>
      </c>
      <c r="O87" s="7"/>
      <c r="P87" s="5"/>
    </row>
    <row r="88" spans="1:16" x14ac:dyDescent="0.25">
      <c r="A88" s="52" t="s">
        <v>91</v>
      </c>
      <c r="B88" s="1">
        <v>2640</v>
      </c>
      <c r="C88" s="1">
        <v>2640</v>
      </c>
      <c r="D88" s="1">
        <v>0</v>
      </c>
      <c r="E88" s="1">
        <v>0</v>
      </c>
      <c r="F88" s="1">
        <v>0</v>
      </c>
      <c r="G88" s="53">
        <v>3000</v>
      </c>
      <c r="I88" s="6">
        <v>851664.00000000012</v>
      </c>
      <c r="J88" s="7">
        <v>851664.00000000012</v>
      </c>
      <c r="K88" s="7"/>
      <c r="L88" s="7"/>
      <c r="M88" s="7"/>
      <c r="N88" s="7">
        <v>2274330</v>
      </c>
      <c r="O88" s="7"/>
      <c r="P88" s="5"/>
    </row>
    <row r="89" spans="1:16" ht="25.5" x14ac:dyDescent="0.25">
      <c r="A89" s="52" t="s">
        <v>92</v>
      </c>
      <c r="B89" s="1">
        <v>400</v>
      </c>
      <c r="C89" s="1">
        <v>400</v>
      </c>
      <c r="D89" s="1">
        <v>0</v>
      </c>
      <c r="E89" s="1">
        <v>0</v>
      </c>
      <c r="F89" s="1">
        <v>0</v>
      </c>
      <c r="G89" s="53">
        <v>200</v>
      </c>
      <c r="I89" s="6">
        <v>129040.00000000001</v>
      </c>
      <c r="J89" s="7">
        <v>129040.00000000001</v>
      </c>
      <c r="K89" s="7"/>
      <c r="L89" s="7"/>
      <c r="M89" s="7"/>
      <c r="N89" s="7">
        <v>151622</v>
      </c>
      <c r="O89" s="7"/>
      <c r="P89" s="5"/>
    </row>
    <row r="90" spans="1:16" ht="25.5" x14ac:dyDescent="0.25">
      <c r="A90" s="52" t="s">
        <v>93</v>
      </c>
      <c r="B90" s="1">
        <v>3000</v>
      </c>
      <c r="C90" s="1">
        <v>0</v>
      </c>
      <c r="D90" s="1">
        <v>0</v>
      </c>
      <c r="E90" s="1">
        <v>0</v>
      </c>
      <c r="F90" s="1">
        <v>3000</v>
      </c>
      <c r="G90" s="53">
        <v>0</v>
      </c>
      <c r="I90" s="6">
        <v>531240</v>
      </c>
      <c r="J90" s="7"/>
      <c r="K90" s="7"/>
      <c r="L90" s="7"/>
      <c r="M90" s="7">
        <v>531240</v>
      </c>
      <c r="N90" s="7"/>
      <c r="O90" s="7"/>
      <c r="P90" s="5"/>
    </row>
    <row r="91" spans="1:16" ht="25.5" x14ac:dyDescent="0.25">
      <c r="A91" s="52" t="s">
        <v>94</v>
      </c>
      <c r="B91" s="1">
        <v>800</v>
      </c>
      <c r="C91" s="1">
        <v>800</v>
      </c>
      <c r="D91" s="1">
        <v>0</v>
      </c>
      <c r="E91" s="1">
        <v>0</v>
      </c>
      <c r="F91" s="1">
        <v>0</v>
      </c>
      <c r="G91" s="53">
        <v>500</v>
      </c>
      <c r="I91" s="6">
        <v>115032.54000000001</v>
      </c>
      <c r="J91" s="7">
        <v>115032.54000000001</v>
      </c>
      <c r="K91" s="7"/>
      <c r="L91" s="7"/>
      <c r="M91" s="7"/>
      <c r="N91" s="7">
        <v>332006.23</v>
      </c>
      <c r="O91" s="7"/>
      <c r="P91" s="5"/>
    </row>
    <row r="92" spans="1:16" x14ac:dyDescent="0.25">
      <c r="A92" s="52" t="s">
        <v>95</v>
      </c>
      <c r="B92" s="1">
        <v>0</v>
      </c>
      <c r="C92" s="1">
        <v>0</v>
      </c>
      <c r="D92" s="1">
        <v>0</v>
      </c>
      <c r="E92" s="1">
        <v>0</v>
      </c>
      <c r="F92" s="1">
        <v>0</v>
      </c>
      <c r="G92" s="53">
        <v>10</v>
      </c>
      <c r="I92" s="6">
        <v>0</v>
      </c>
      <c r="J92" s="7"/>
      <c r="K92" s="7"/>
      <c r="L92" s="7"/>
      <c r="M92" s="7"/>
      <c r="N92" s="7">
        <v>6614.5</v>
      </c>
      <c r="O92" s="7"/>
      <c r="P92" s="5"/>
    </row>
    <row r="93" spans="1:16" x14ac:dyDescent="0.25">
      <c r="A93" s="52" t="s">
        <v>96</v>
      </c>
      <c r="B93" s="1">
        <v>100</v>
      </c>
      <c r="C93" s="1">
        <v>100</v>
      </c>
      <c r="D93" s="1">
        <v>0</v>
      </c>
      <c r="E93" s="1">
        <v>0</v>
      </c>
      <c r="F93" s="1">
        <v>0</v>
      </c>
      <c r="G93" s="53">
        <v>800</v>
      </c>
      <c r="I93" s="13">
        <v>15656.7</v>
      </c>
      <c r="J93" s="13">
        <v>15656.7</v>
      </c>
      <c r="K93" s="13"/>
      <c r="L93" s="13"/>
      <c r="M93" s="13"/>
      <c r="N93" s="13">
        <v>627322.5</v>
      </c>
      <c r="O93" s="13">
        <v>0</v>
      </c>
      <c r="P93" s="14">
        <v>0</v>
      </c>
    </row>
    <row r="94" spans="1:16" ht="25.5" x14ac:dyDescent="0.25">
      <c r="A94" s="25" t="s">
        <v>97</v>
      </c>
      <c r="B94" s="56">
        <v>37871</v>
      </c>
      <c r="C94" s="56">
        <v>28834</v>
      </c>
      <c r="D94" s="56">
        <v>1571</v>
      </c>
      <c r="E94" s="54">
        <v>4046</v>
      </c>
      <c r="F94" s="56">
        <v>3420</v>
      </c>
      <c r="G94" s="57">
        <v>51610</v>
      </c>
      <c r="I94" s="8">
        <f>SUM(I73:I93)</f>
        <v>17602319.669999998</v>
      </c>
      <c r="J94" s="8">
        <f t="shared" ref="J94:M94" si="0">SUM(J73:J93)</f>
        <v>6823877.6200000001</v>
      </c>
      <c r="K94" s="8">
        <f t="shared" si="0"/>
        <v>1695122.2899999998</v>
      </c>
      <c r="L94" s="8">
        <f t="shared" si="0"/>
        <v>8477706.1600000001</v>
      </c>
      <c r="M94" s="8">
        <f t="shared" si="0"/>
        <v>605613.6</v>
      </c>
      <c r="N94" s="8">
        <f>SUM(N73:N93)</f>
        <v>40603915.130000003</v>
      </c>
      <c r="O94" s="8"/>
      <c r="P94" s="9"/>
    </row>
    <row r="95" spans="1:16" x14ac:dyDescent="0.25">
      <c r="A95" s="25" t="s">
        <v>98</v>
      </c>
      <c r="B95" s="56">
        <f>SUM(B10:B22,B24:B37,B39:B50,B52:B67,B69:B71,B73:B93)</f>
        <v>3499292</v>
      </c>
      <c r="C95" s="56">
        <v>2639142</v>
      </c>
      <c r="D95" s="56">
        <f>SUM(D10:D22,D24:D37,D39:D50,D52:D67,D69:D71,D73:D94)</f>
        <v>343302</v>
      </c>
      <c r="E95" s="54">
        <f>SUM(E10:E22,E24:E37,E39:E50,E52:E67,E69:E71,E73:E93)</f>
        <v>205199</v>
      </c>
      <c r="F95" s="56">
        <v>313220</v>
      </c>
      <c r="G95" s="57">
        <v>2161748</v>
      </c>
      <c r="I95" s="59">
        <f t="shared" ref="I95:P95" si="1">I38+I51+I68+I72+I94</f>
        <v>1798872446.3800004</v>
      </c>
      <c r="J95" s="59">
        <f t="shared" si="1"/>
        <v>629346383.26999998</v>
      </c>
      <c r="K95" s="59">
        <f t="shared" si="1"/>
        <v>599301558.25</v>
      </c>
      <c r="L95" s="59">
        <f t="shared" si="1"/>
        <v>503441736.56</v>
      </c>
      <c r="M95" s="59">
        <f t="shared" si="1"/>
        <v>66769347.160000004</v>
      </c>
      <c r="N95" s="59">
        <f t="shared" si="1"/>
        <v>1642866767.48</v>
      </c>
      <c r="O95" s="59">
        <f t="shared" si="1"/>
        <v>288975592.40000004</v>
      </c>
      <c r="P95" s="59">
        <f t="shared" si="1"/>
        <v>477</v>
      </c>
    </row>
    <row r="97" spans="1:15" x14ac:dyDescent="0.25">
      <c r="N97" s="15"/>
    </row>
    <row r="98" spans="1:15" x14ac:dyDescent="0.25">
      <c r="A98" s="58"/>
      <c r="J98" s="15"/>
      <c r="N98" s="15"/>
      <c r="O98" s="16"/>
    </row>
    <row r="99" spans="1:15" x14ac:dyDescent="0.25">
      <c r="J99" s="15"/>
    </row>
    <row r="100" spans="1:15" x14ac:dyDescent="0.25">
      <c r="N100" s="15"/>
    </row>
  </sheetData>
  <mergeCells count="20">
    <mergeCell ref="A1:G1"/>
    <mergeCell ref="A2:A9"/>
    <mergeCell ref="D5:D6"/>
    <mergeCell ref="E5:E6"/>
    <mergeCell ref="B2:B6"/>
    <mergeCell ref="C2:C6"/>
    <mergeCell ref="F2:F6"/>
    <mergeCell ref="G2:G6"/>
    <mergeCell ref="D2:E4"/>
    <mergeCell ref="I1:N1"/>
    <mergeCell ref="O1:P4"/>
    <mergeCell ref="I2:I6"/>
    <mergeCell ref="J2:J6"/>
    <mergeCell ref="K2:L4"/>
    <mergeCell ref="M2:M6"/>
    <mergeCell ref="N2:N6"/>
    <mergeCell ref="K5:K6"/>
    <mergeCell ref="L5:L6"/>
    <mergeCell ref="O5:O6"/>
    <mergeCell ref="P5:P6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2"/>
  <sheetViews>
    <sheetView topLeftCell="A49" workbookViewId="0">
      <selection activeCell="H21" sqref="H21"/>
    </sheetView>
  </sheetViews>
  <sheetFormatPr defaultRowHeight="15" x14ac:dyDescent="0.25"/>
  <cols>
    <col min="1" max="1" width="52.42578125" style="10" customWidth="1"/>
    <col min="2" max="2" width="12.7109375" style="10" customWidth="1"/>
    <col min="3" max="3" width="17.7109375" style="15" customWidth="1"/>
  </cols>
  <sheetData>
    <row r="1" spans="1:3" ht="15" customHeight="1" x14ac:dyDescent="0.25">
      <c r="A1" s="78" t="s">
        <v>99</v>
      </c>
      <c r="B1" s="79"/>
      <c r="C1" s="80"/>
    </row>
    <row r="2" spans="1:3" ht="33" customHeight="1" x14ac:dyDescent="0.25">
      <c r="A2" s="81"/>
      <c r="B2" s="82"/>
      <c r="C2" s="83"/>
    </row>
    <row r="3" spans="1:3" x14ac:dyDescent="0.25">
      <c r="A3" s="76" t="s">
        <v>100</v>
      </c>
      <c r="B3" s="84" t="s">
        <v>365</v>
      </c>
      <c r="C3" s="77" t="s">
        <v>355</v>
      </c>
    </row>
    <row r="4" spans="1:3" x14ac:dyDescent="0.25">
      <c r="A4" s="76"/>
      <c r="B4" s="85"/>
      <c r="C4" s="77"/>
    </row>
    <row r="5" spans="1:3" x14ac:dyDescent="0.25">
      <c r="A5" s="76"/>
      <c r="B5" s="86"/>
      <c r="C5" s="77"/>
    </row>
    <row r="6" spans="1:3" x14ac:dyDescent="0.25">
      <c r="A6" s="23" t="s">
        <v>13</v>
      </c>
      <c r="B6" s="24">
        <v>3978</v>
      </c>
      <c r="C6" s="7">
        <v>2665197.79</v>
      </c>
    </row>
    <row r="7" spans="1:3" x14ac:dyDescent="0.25">
      <c r="A7" s="23" t="s">
        <v>14</v>
      </c>
      <c r="B7" s="24">
        <v>20111</v>
      </c>
      <c r="C7" s="7">
        <v>13482480.18</v>
      </c>
    </row>
    <row r="8" spans="1:3" x14ac:dyDescent="0.25">
      <c r="A8" s="23" t="s">
        <v>15</v>
      </c>
      <c r="B8" s="24">
        <v>8498</v>
      </c>
      <c r="C8" s="7">
        <v>5673698.9399999995</v>
      </c>
    </row>
    <row r="9" spans="1:3" x14ac:dyDescent="0.25">
      <c r="A9" s="23" t="s">
        <v>16</v>
      </c>
      <c r="B9" s="24">
        <v>15061</v>
      </c>
      <c r="C9" s="7">
        <v>9784667.4299999997</v>
      </c>
    </row>
    <row r="10" spans="1:3" ht="30" x14ac:dyDescent="0.25">
      <c r="A10" s="23" t="s">
        <v>17</v>
      </c>
      <c r="B10" s="24">
        <v>10804</v>
      </c>
      <c r="C10" s="7">
        <v>7356188.5199999996</v>
      </c>
    </row>
    <row r="11" spans="1:3" x14ac:dyDescent="0.25">
      <c r="A11" s="23" t="s">
        <v>18</v>
      </c>
      <c r="B11" s="24">
        <v>10571</v>
      </c>
      <c r="C11" s="7">
        <v>7266724.6299999999</v>
      </c>
    </row>
    <row r="12" spans="1:3" x14ac:dyDescent="0.25">
      <c r="A12" s="23" t="s">
        <v>19</v>
      </c>
      <c r="B12" s="24">
        <v>11536</v>
      </c>
      <c r="C12" s="7">
        <v>7944816.4800000004</v>
      </c>
    </row>
    <row r="13" spans="1:3" x14ac:dyDescent="0.25">
      <c r="A13" s="23" t="s">
        <v>20</v>
      </c>
      <c r="B13" s="24">
        <v>806</v>
      </c>
      <c r="C13" s="7">
        <v>562564.37999999989</v>
      </c>
    </row>
    <row r="14" spans="1:3" x14ac:dyDescent="0.25">
      <c r="A14" s="23" t="s">
        <v>21</v>
      </c>
      <c r="B14" s="24">
        <v>2692</v>
      </c>
      <c r="C14" s="7">
        <v>1801132.01</v>
      </c>
    </row>
    <row r="15" spans="1:3" x14ac:dyDescent="0.25">
      <c r="A15" s="23" t="s">
        <v>22</v>
      </c>
      <c r="B15" s="24">
        <v>4304</v>
      </c>
      <c r="C15" s="7">
        <v>2953362.5699999994</v>
      </c>
    </row>
    <row r="16" spans="1:3" x14ac:dyDescent="0.25">
      <c r="A16" s="23" t="s">
        <v>23</v>
      </c>
      <c r="B16" s="24">
        <v>5075</v>
      </c>
      <c r="C16" s="7">
        <v>3430987.25</v>
      </c>
    </row>
    <row r="17" spans="1:3" x14ac:dyDescent="0.25">
      <c r="A17" s="23" t="s">
        <v>24</v>
      </c>
      <c r="B17" s="24">
        <v>2489</v>
      </c>
      <c r="C17" s="7">
        <v>1683450.52</v>
      </c>
    </row>
    <row r="18" spans="1:3" x14ac:dyDescent="0.25">
      <c r="A18" s="23" t="s">
        <v>25</v>
      </c>
      <c r="B18" s="24">
        <v>2019</v>
      </c>
      <c r="C18" s="7">
        <v>1372100.8699999999</v>
      </c>
    </row>
    <row r="19" spans="1:3" x14ac:dyDescent="0.25">
      <c r="A19" s="25" t="s">
        <v>26</v>
      </c>
      <c r="B19" s="25">
        <v>17385</v>
      </c>
      <c r="C19" s="17">
        <v>11803597.599999998</v>
      </c>
    </row>
    <row r="20" spans="1:3" x14ac:dyDescent="0.25">
      <c r="A20" s="23" t="s">
        <v>27</v>
      </c>
      <c r="B20" s="24">
        <v>11809</v>
      </c>
      <c r="C20" s="7">
        <v>7982733.4699999988</v>
      </c>
    </row>
    <row r="21" spans="1:3" x14ac:dyDescent="0.25">
      <c r="A21" s="23" t="s">
        <v>28</v>
      </c>
      <c r="B21" s="24">
        <v>6806</v>
      </c>
      <c r="C21" s="7">
        <v>4723330.08</v>
      </c>
    </row>
    <row r="22" spans="1:3" x14ac:dyDescent="0.25">
      <c r="A22" s="23" t="s">
        <v>29</v>
      </c>
      <c r="B22" s="24">
        <v>11174</v>
      </c>
      <c r="C22" s="7">
        <v>7643014.8199999994</v>
      </c>
    </row>
    <row r="23" spans="1:3" ht="30" x14ac:dyDescent="0.25">
      <c r="A23" s="23" t="s">
        <v>30</v>
      </c>
      <c r="B23" s="24">
        <v>6112</v>
      </c>
      <c r="C23" s="7">
        <v>4099681.61</v>
      </c>
    </row>
    <row r="24" spans="1:3" x14ac:dyDescent="0.25">
      <c r="A24" s="23" t="s">
        <v>31</v>
      </c>
      <c r="B24" s="24">
        <v>5591</v>
      </c>
      <c r="C24" s="7">
        <v>3675716.7299999995</v>
      </c>
    </row>
    <row r="25" spans="1:3" x14ac:dyDescent="0.25">
      <c r="A25" s="23" t="s">
        <v>32</v>
      </c>
      <c r="B25" s="24">
        <v>10373</v>
      </c>
      <c r="C25" s="7">
        <v>6754530.6399999987</v>
      </c>
    </row>
    <row r="26" spans="1:3" x14ac:dyDescent="0.25">
      <c r="A26" s="23" t="s">
        <v>33</v>
      </c>
      <c r="B26" s="24">
        <v>5525</v>
      </c>
      <c r="C26" s="7">
        <v>3790043.25</v>
      </c>
    </row>
    <row r="27" spans="1:3" x14ac:dyDescent="0.25">
      <c r="A27" s="23" t="s">
        <v>34</v>
      </c>
      <c r="B27" s="24">
        <v>7803</v>
      </c>
      <c r="C27" s="7">
        <v>5103541.5399999991</v>
      </c>
    </row>
    <row r="28" spans="1:3" x14ac:dyDescent="0.25">
      <c r="A28" s="23" t="s">
        <v>35</v>
      </c>
      <c r="B28" s="24">
        <v>7045</v>
      </c>
      <c r="C28" s="7">
        <v>4670523.8499999996</v>
      </c>
    </row>
    <row r="29" spans="1:3" x14ac:dyDescent="0.25">
      <c r="A29" s="23" t="s">
        <v>36</v>
      </c>
      <c r="B29" s="24">
        <v>7504</v>
      </c>
      <c r="C29" s="7">
        <v>4941415.72</v>
      </c>
    </row>
    <row r="30" spans="1:3" x14ac:dyDescent="0.25">
      <c r="A30" s="23" t="s">
        <v>37</v>
      </c>
      <c r="B30" s="24">
        <v>17170</v>
      </c>
      <c r="C30" s="7">
        <v>11761255.6</v>
      </c>
    </row>
    <row r="31" spans="1:3" x14ac:dyDescent="0.25">
      <c r="A31" s="23" t="s">
        <v>38</v>
      </c>
      <c r="B31" s="24">
        <v>10638</v>
      </c>
      <c r="C31" s="7">
        <v>7221633.4900000002</v>
      </c>
    </row>
    <row r="32" spans="1:3" x14ac:dyDescent="0.25">
      <c r="A32" s="23" t="s">
        <v>39</v>
      </c>
      <c r="B32" s="24">
        <v>18224</v>
      </c>
      <c r="C32" s="7">
        <v>12480550.32</v>
      </c>
    </row>
    <row r="33" spans="1:3" x14ac:dyDescent="0.25">
      <c r="A33" s="23" t="s">
        <v>40</v>
      </c>
      <c r="B33" s="24">
        <v>9516</v>
      </c>
      <c r="C33" s="7">
        <v>6407436.4799999995</v>
      </c>
    </row>
    <row r="34" spans="1:3" x14ac:dyDescent="0.25">
      <c r="A34" s="25" t="s">
        <v>41</v>
      </c>
      <c r="B34" s="25">
        <v>233234</v>
      </c>
      <c r="C34" s="17">
        <v>157232779.16999999</v>
      </c>
    </row>
    <row r="35" spans="1:3" ht="30" x14ac:dyDescent="0.25">
      <c r="A35" s="23" t="s">
        <v>42</v>
      </c>
      <c r="B35" s="24">
        <v>10500</v>
      </c>
      <c r="C35" s="7">
        <v>7481565</v>
      </c>
    </row>
    <row r="36" spans="1:3" x14ac:dyDescent="0.25">
      <c r="A36" s="23" t="s">
        <v>43</v>
      </c>
      <c r="B36" s="24">
        <v>22843</v>
      </c>
      <c r="C36" s="7">
        <v>14680739.239999998</v>
      </c>
    </row>
    <row r="37" spans="1:3" ht="30" x14ac:dyDescent="0.25">
      <c r="A37" s="23" t="s">
        <v>44</v>
      </c>
      <c r="B37" s="24">
        <v>14987</v>
      </c>
      <c r="C37" s="7">
        <v>10678687.109999999</v>
      </c>
    </row>
    <row r="38" spans="1:3" x14ac:dyDescent="0.25">
      <c r="A38" s="23" t="s">
        <v>45</v>
      </c>
      <c r="B38" s="24">
        <v>16022</v>
      </c>
      <c r="C38" s="7">
        <v>10297018.959999999</v>
      </c>
    </row>
    <row r="39" spans="1:3" x14ac:dyDescent="0.25">
      <c r="A39" s="23" t="s">
        <v>46</v>
      </c>
      <c r="B39" s="24">
        <v>21962</v>
      </c>
      <c r="C39" s="7">
        <v>15208528.859999999</v>
      </c>
    </row>
    <row r="40" spans="1:3" x14ac:dyDescent="0.25">
      <c r="A40" s="23" t="s">
        <v>47</v>
      </c>
      <c r="B40" s="24">
        <v>44842</v>
      </c>
      <c r="C40" s="7">
        <v>31490260.259999998</v>
      </c>
    </row>
    <row r="41" spans="1:3" x14ac:dyDescent="0.25">
      <c r="A41" s="23" t="s">
        <v>48</v>
      </c>
      <c r="B41" s="24">
        <v>35042</v>
      </c>
      <c r="C41" s="7">
        <v>22861520.859999999</v>
      </c>
    </row>
    <row r="42" spans="1:3" x14ac:dyDescent="0.25">
      <c r="A42" s="23" t="s">
        <v>49</v>
      </c>
      <c r="B42" s="24">
        <v>25173</v>
      </c>
      <c r="C42" s="7">
        <v>16888767.689999998</v>
      </c>
    </row>
    <row r="43" spans="1:3" x14ac:dyDescent="0.25">
      <c r="A43" s="23" t="s">
        <v>50</v>
      </c>
      <c r="B43" s="24">
        <v>29907</v>
      </c>
      <c r="C43" s="7">
        <v>19639730.759999998</v>
      </c>
    </row>
    <row r="44" spans="1:3" x14ac:dyDescent="0.25">
      <c r="A44" s="23" t="s">
        <v>51</v>
      </c>
      <c r="B44" s="24">
        <v>20044</v>
      </c>
      <c r="C44" s="7">
        <v>13300977.92</v>
      </c>
    </row>
    <row r="45" spans="1:3" x14ac:dyDescent="0.25">
      <c r="A45" s="23" t="s">
        <v>52</v>
      </c>
      <c r="B45" s="24">
        <v>61729</v>
      </c>
      <c r="C45" s="7">
        <v>40091093.719999999</v>
      </c>
    </row>
    <row r="46" spans="1:3" x14ac:dyDescent="0.25">
      <c r="A46" s="23" t="s">
        <v>101</v>
      </c>
      <c r="B46" s="24">
        <v>18073</v>
      </c>
      <c r="C46" s="7">
        <v>11615155.639999999</v>
      </c>
    </row>
    <row r="47" spans="1:3" x14ac:dyDescent="0.25">
      <c r="A47" s="23" t="s">
        <v>53</v>
      </c>
      <c r="B47" s="24">
        <v>28959</v>
      </c>
      <c r="C47" s="7">
        <v>19152707.619999997</v>
      </c>
    </row>
    <row r="48" spans="1:3" x14ac:dyDescent="0.25">
      <c r="A48" s="25" t="s">
        <v>54</v>
      </c>
      <c r="B48" s="25">
        <v>350083</v>
      </c>
      <c r="C48" s="17">
        <v>233386753.63999996</v>
      </c>
    </row>
    <row r="49" spans="1:3" x14ac:dyDescent="0.25">
      <c r="A49" s="23" t="s">
        <v>72</v>
      </c>
      <c r="B49" s="24">
        <v>65914</v>
      </c>
      <c r="C49" s="7">
        <v>44191679.519999996</v>
      </c>
    </row>
    <row r="50" spans="1:3" x14ac:dyDescent="0.25">
      <c r="A50" s="23" t="s">
        <v>74</v>
      </c>
      <c r="B50" s="24">
        <v>5203</v>
      </c>
      <c r="C50" s="7">
        <v>3707293.59</v>
      </c>
    </row>
    <row r="51" spans="1:3" x14ac:dyDescent="0.25">
      <c r="A51" s="25" t="s">
        <v>75</v>
      </c>
      <c r="B51" s="25">
        <v>71117</v>
      </c>
      <c r="C51" s="17">
        <v>47898973.109999999</v>
      </c>
    </row>
    <row r="52" spans="1:3" x14ac:dyDescent="0.25">
      <c r="A52" s="25" t="s">
        <v>98</v>
      </c>
      <c r="B52" s="25">
        <v>654434</v>
      </c>
      <c r="C52" s="17">
        <v>438518505.91999996</v>
      </c>
    </row>
  </sheetData>
  <mergeCells count="4">
    <mergeCell ref="A3:A5"/>
    <mergeCell ref="C3:C5"/>
    <mergeCell ref="A1:C2"/>
    <mergeCell ref="B3:B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5"/>
  <sheetViews>
    <sheetView topLeftCell="A307" workbookViewId="0">
      <selection activeCell="B190" sqref="B190"/>
    </sheetView>
  </sheetViews>
  <sheetFormatPr defaultRowHeight="15" x14ac:dyDescent="0.25"/>
  <cols>
    <col min="1" max="1" width="61.140625" customWidth="1"/>
    <col min="2" max="2" width="21.7109375" customWidth="1"/>
    <col min="3" max="3" width="22" style="15" customWidth="1"/>
  </cols>
  <sheetData>
    <row r="1" spans="1:3" ht="15" customHeight="1" x14ac:dyDescent="0.25">
      <c r="A1" s="88" t="s">
        <v>102</v>
      </c>
      <c r="B1" s="89"/>
      <c r="C1" s="90"/>
    </row>
    <row r="2" spans="1:3" ht="31.5" customHeight="1" x14ac:dyDescent="0.25">
      <c r="A2" s="91"/>
      <c r="B2" s="92"/>
      <c r="C2" s="93"/>
    </row>
    <row r="3" spans="1:3" ht="15" customHeight="1" x14ac:dyDescent="0.25">
      <c r="A3" s="94" t="s">
        <v>103</v>
      </c>
      <c r="B3" s="95" t="s">
        <v>360</v>
      </c>
      <c r="C3" s="77" t="s">
        <v>355</v>
      </c>
    </row>
    <row r="4" spans="1:3" x14ac:dyDescent="0.25">
      <c r="A4" s="94"/>
      <c r="B4" s="95"/>
      <c r="C4" s="77"/>
    </row>
    <row r="5" spans="1:3" x14ac:dyDescent="0.25">
      <c r="A5" s="94"/>
      <c r="B5" s="95"/>
      <c r="C5" s="77"/>
    </row>
    <row r="6" spans="1:3" x14ac:dyDescent="0.25">
      <c r="A6" s="87" t="s">
        <v>104</v>
      </c>
      <c r="B6" s="87"/>
      <c r="C6" s="7"/>
    </row>
    <row r="7" spans="1:3" x14ac:dyDescent="0.25">
      <c r="A7" s="26" t="s">
        <v>14</v>
      </c>
      <c r="B7" s="27">
        <v>24</v>
      </c>
      <c r="C7" s="7">
        <v>199530.48000000004</v>
      </c>
    </row>
    <row r="8" spans="1:3" x14ac:dyDescent="0.25">
      <c r="A8" s="26" t="s">
        <v>15</v>
      </c>
      <c r="B8" s="27">
        <v>274</v>
      </c>
      <c r="C8" s="7">
        <v>1803042.68</v>
      </c>
    </row>
    <row r="9" spans="1:3" x14ac:dyDescent="0.25">
      <c r="A9" s="26" t="s">
        <v>16</v>
      </c>
      <c r="B9" s="27">
        <v>30</v>
      </c>
      <c r="C9" s="7">
        <v>249413.10000000003</v>
      </c>
    </row>
    <row r="10" spans="1:3" ht="30" x14ac:dyDescent="0.25">
      <c r="A10" s="26" t="s">
        <v>17</v>
      </c>
      <c r="B10" s="27">
        <v>50</v>
      </c>
      <c r="C10" s="7">
        <v>368261</v>
      </c>
    </row>
    <row r="11" spans="1:3" x14ac:dyDescent="0.25">
      <c r="A11" s="26" t="s">
        <v>18</v>
      </c>
      <c r="B11" s="27">
        <v>127</v>
      </c>
      <c r="C11" s="7">
        <v>801756.08000000007</v>
      </c>
    </row>
    <row r="12" spans="1:3" x14ac:dyDescent="0.25">
      <c r="A12" s="26" t="s">
        <v>19</v>
      </c>
      <c r="B12" s="27">
        <v>60</v>
      </c>
      <c r="C12" s="7">
        <v>378782.40000000008</v>
      </c>
    </row>
    <row r="13" spans="1:3" x14ac:dyDescent="0.25">
      <c r="A13" s="26" t="s">
        <v>23</v>
      </c>
      <c r="B13" s="27">
        <v>82</v>
      </c>
      <c r="C13" s="7">
        <v>618486.8600000001</v>
      </c>
    </row>
    <row r="14" spans="1:3" x14ac:dyDescent="0.25">
      <c r="A14" s="28" t="s">
        <v>26</v>
      </c>
      <c r="B14" s="29">
        <v>82</v>
      </c>
      <c r="C14" s="7">
        <v>618486.8600000001</v>
      </c>
    </row>
    <row r="15" spans="1:3" x14ac:dyDescent="0.25">
      <c r="A15" s="26" t="s">
        <v>27</v>
      </c>
      <c r="B15" s="27">
        <v>84</v>
      </c>
      <c r="C15" s="7">
        <v>618678.48</v>
      </c>
    </row>
    <row r="16" spans="1:3" x14ac:dyDescent="0.25">
      <c r="A16" s="26" t="s">
        <v>28</v>
      </c>
      <c r="B16" s="27">
        <v>190</v>
      </c>
      <c r="C16" s="7">
        <v>1435101.85</v>
      </c>
    </row>
    <row r="17" spans="1:3" x14ac:dyDescent="0.25">
      <c r="A17" s="26" t="s">
        <v>31</v>
      </c>
      <c r="B17" s="27">
        <v>55</v>
      </c>
      <c r="C17" s="7">
        <v>366730.27999999997</v>
      </c>
    </row>
    <row r="18" spans="1:3" x14ac:dyDescent="0.25">
      <c r="A18" s="26" t="s">
        <v>32</v>
      </c>
      <c r="B18" s="27">
        <v>200</v>
      </c>
      <c r="C18" s="7">
        <v>1291877.6200000001</v>
      </c>
    </row>
    <row r="19" spans="1:3" x14ac:dyDescent="0.25">
      <c r="A19" s="26" t="s">
        <v>33</v>
      </c>
      <c r="B19" s="27">
        <v>35</v>
      </c>
      <c r="C19" s="7">
        <v>220956.39999999997</v>
      </c>
    </row>
    <row r="20" spans="1:3" x14ac:dyDescent="0.25">
      <c r="A20" s="26" t="s">
        <v>35</v>
      </c>
      <c r="B20" s="27">
        <v>26</v>
      </c>
      <c r="C20" s="7">
        <v>164139.03999999998</v>
      </c>
    </row>
    <row r="21" spans="1:3" x14ac:dyDescent="0.25">
      <c r="A21" s="26" t="s">
        <v>38</v>
      </c>
      <c r="B21" s="27">
        <v>60</v>
      </c>
      <c r="C21" s="7">
        <v>408052.02</v>
      </c>
    </row>
    <row r="22" spans="1:3" x14ac:dyDescent="0.25">
      <c r="A22" s="26" t="s">
        <v>39</v>
      </c>
      <c r="B22" s="27">
        <v>182</v>
      </c>
      <c r="C22" s="7">
        <v>1305077.9200000002</v>
      </c>
    </row>
    <row r="23" spans="1:3" x14ac:dyDescent="0.25">
      <c r="A23" s="26" t="s">
        <v>40</v>
      </c>
      <c r="B23" s="27">
        <v>111</v>
      </c>
      <c r="C23" s="7">
        <v>736521.42</v>
      </c>
    </row>
    <row r="24" spans="1:3" x14ac:dyDescent="0.25">
      <c r="A24" s="28" t="s">
        <v>41</v>
      </c>
      <c r="B24" s="29">
        <v>1590</v>
      </c>
      <c r="C24" s="7">
        <v>10966407.629999999</v>
      </c>
    </row>
    <row r="25" spans="1:3" x14ac:dyDescent="0.25">
      <c r="A25" s="26" t="s">
        <v>43</v>
      </c>
      <c r="B25" s="27">
        <v>450</v>
      </c>
      <c r="C25" s="7">
        <v>4073189</v>
      </c>
    </row>
    <row r="26" spans="1:3" ht="30" x14ac:dyDescent="0.25">
      <c r="A26" s="26" t="s">
        <v>44</v>
      </c>
      <c r="B26" s="27">
        <v>310</v>
      </c>
      <c r="C26" s="7">
        <v>2718114.1000000006</v>
      </c>
    </row>
    <row r="27" spans="1:3" x14ac:dyDescent="0.25">
      <c r="A27" s="26" t="s">
        <v>45</v>
      </c>
      <c r="B27" s="27">
        <v>252</v>
      </c>
      <c r="C27" s="7">
        <v>1786016.88</v>
      </c>
    </row>
    <row r="28" spans="1:3" x14ac:dyDescent="0.25">
      <c r="A28" s="26" t="s">
        <v>47</v>
      </c>
      <c r="B28" s="27">
        <v>130</v>
      </c>
      <c r="C28" s="7">
        <v>957478.60000000009</v>
      </c>
    </row>
    <row r="29" spans="1:3" x14ac:dyDescent="0.25">
      <c r="A29" s="26" t="s">
        <v>48</v>
      </c>
      <c r="B29" s="27">
        <v>626</v>
      </c>
      <c r="C29" s="7">
        <v>6350640.0299999993</v>
      </c>
    </row>
    <row r="30" spans="1:3" x14ac:dyDescent="0.25">
      <c r="A30" s="26" t="s">
        <v>50</v>
      </c>
      <c r="B30" s="27">
        <v>1130</v>
      </c>
      <c r="C30" s="7">
        <v>8797225.2700000014</v>
      </c>
    </row>
    <row r="31" spans="1:3" x14ac:dyDescent="0.25">
      <c r="A31" s="26" t="s">
        <v>52</v>
      </c>
      <c r="B31" s="27">
        <v>2138</v>
      </c>
      <c r="C31" s="7">
        <v>16936459.870000001</v>
      </c>
    </row>
    <row r="32" spans="1:3" x14ac:dyDescent="0.25">
      <c r="A32" s="28" t="s">
        <v>54</v>
      </c>
      <c r="B32" s="29">
        <v>5036</v>
      </c>
      <c r="C32" s="7">
        <v>41619123.75</v>
      </c>
    </row>
    <row r="33" spans="1:3" x14ac:dyDescent="0.25">
      <c r="A33" s="26" t="s">
        <v>62</v>
      </c>
      <c r="B33" s="27">
        <v>240</v>
      </c>
      <c r="C33" s="7">
        <v>2235337.08</v>
      </c>
    </row>
    <row r="34" spans="1:3" x14ac:dyDescent="0.25">
      <c r="A34" s="28" t="s">
        <v>71</v>
      </c>
      <c r="B34" s="29">
        <v>240</v>
      </c>
      <c r="C34" s="7">
        <v>2235337.08</v>
      </c>
    </row>
    <row r="35" spans="1:3" x14ac:dyDescent="0.25">
      <c r="A35" s="26" t="s">
        <v>72</v>
      </c>
      <c r="B35" s="27">
        <v>95</v>
      </c>
      <c r="C35" s="7">
        <v>840660.19</v>
      </c>
    </row>
    <row r="36" spans="1:3" x14ac:dyDescent="0.25">
      <c r="A36" s="26" t="s">
        <v>74</v>
      </c>
      <c r="B36" s="27">
        <v>157</v>
      </c>
      <c r="C36" s="7">
        <v>1046434.3400000001</v>
      </c>
    </row>
    <row r="37" spans="1:3" x14ac:dyDescent="0.25">
      <c r="A37" s="28" t="s">
        <v>75</v>
      </c>
      <c r="B37" s="29">
        <v>252</v>
      </c>
      <c r="C37" s="7">
        <v>1887094.53</v>
      </c>
    </row>
    <row r="38" spans="1:3" x14ac:dyDescent="0.25">
      <c r="A38" s="26" t="s">
        <v>80</v>
      </c>
      <c r="B38" s="27">
        <v>60</v>
      </c>
      <c r="C38" s="7">
        <v>368165.01</v>
      </c>
    </row>
    <row r="39" spans="1:3" x14ac:dyDescent="0.25">
      <c r="A39" s="26" t="s">
        <v>105</v>
      </c>
      <c r="B39" s="27">
        <v>30</v>
      </c>
      <c r="C39" s="7">
        <v>690452.05</v>
      </c>
    </row>
    <row r="40" spans="1:3" x14ac:dyDescent="0.25">
      <c r="A40" s="26" t="s">
        <v>106</v>
      </c>
      <c r="B40" s="27">
        <v>2</v>
      </c>
      <c r="C40" s="7">
        <v>274445.18</v>
      </c>
    </row>
    <row r="41" spans="1:3" x14ac:dyDescent="0.25">
      <c r="A41" s="26" t="s">
        <v>107</v>
      </c>
      <c r="B41" s="27">
        <v>500</v>
      </c>
      <c r="C41" s="7">
        <v>49725362.700000003</v>
      </c>
    </row>
    <row r="42" spans="1:3" x14ac:dyDescent="0.25">
      <c r="A42" s="26" t="s">
        <v>108</v>
      </c>
      <c r="B42" s="27">
        <v>2</v>
      </c>
      <c r="C42" s="7">
        <v>274445.18</v>
      </c>
    </row>
    <row r="43" spans="1:3" x14ac:dyDescent="0.25">
      <c r="A43" s="26" t="s">
        <v>109</v>
      </c>
      <c r="B43" s="27">
        <v>2</v>
      </c>
      <c r="C43" s="7">
        <v>274445.18</v>
      </c>
    </row>
    <row r="44" spans="1:3" x14ac:dyDescent="0.25">
      <c r="A44" s="28" t="s">
        <v>97</v>
      </c>
      <c r="B44" s="29">
        <v>596</v>
      </c>
      <c r="C44" s="7">
        <v>51607315.300000004</v>
      </c>
    </row>
    <row r="45" spans="1:3" x14ac:dyDescent="0.25">
      <c r="A45" s="28" t="s">
        <v>98</v>
      </c>
      <c r="B45" s="29">
        <v>7714</v>
      </c>
      <c r="C45" s="7">
        <v>108315278.28999999</v>
      </c>
    </row>
    <row r="46" spans="1:3" x14ac:dyDescent="0.25">
      <c r="A46" s="87" t="s">
        <v>110</v>
      </c>
      <c r="B46" s="87"/>
      <c r="C46" s="7"/>
    </row>
    <row r="47" spans="1:3" ht="30" x14ac:dyDescent="0.25">
      <c r="A47" s="26" t="s">
        <v>69</v>
      </c>
      <c r="B47" s="27">
        <v>96</v>
      </c>
      <c r="C47" s="7">
        <v>9937620.4800000004</v>
      </c>
    </row>
    <row r="48" spans="1:3" x14ac:dyDescent="0.25">
      <c r="A48" s="28" t="s">
        <v>71</v>
      </c>
      <c r="B48" s="29">
        <v>96</v>
      </c>
      <c r="C48" s="7">
        <v>9937620.4800000004</v>
      </c>
    </row>
    <row r="49" spans="1:3" x14ac:dyDescent="0.25">
      <c r="A49" s="28" t="s">
        <v>98</v>
      </c>
      <c r="B49" s="29">
        <v>96</v>
      </c>
      <c r="C49" s="7">
        <v>9937620.4800000004</v>
      </c>
    </row>
    <row r="50" spans="1:3" x14ac:dyDescent="0.25">
      <c r="A50" s="87" t="s">
        <v>111</v>
      </c>
      <c r="B50" s="87"/>
      <c r="C50" s="7"/>
    </row>
    <row r="51" spans="1:3" ht="30" x14ac:dyDescent="0.25">
      <c r="A51" s="26" t="s">
        <v>69</v>
      </c>
      <c r="B51" s="27">
        <v>130</v>
      </c>
      <c r="C51" s="7">
        <v>13457194.399999999</v>
      </c>
    </row>
    <row r="52" spans="1:3" x14ac:dyDescent="0.25">
      <c r="A52" s="26" t="s">
        <v>70</v>
      </c>
      <c r="B52" s="27">
        <v>412</v>
      </c>
      <c r="C52" s="7">
        <v>49539734.720000014</v>
      </c>
    </row>
    <row r="53" spans="1:3" x14ac:dyDescent="0.25">
      <c r="A53" s="28" t="s">
        <v>71</v>
      </c>
      <c r="B53" s="29">
        <v>542</v>
      </c>
      <c r="C53" s="7">
        <v>62996929.120000012</v>
      </c>
    </row>
    <row r="54" spans="1:3" x14ac:dyDescent="0.25">
      <c r="A54" s="26" t="s">
        <v>78</v>
      </c>
      <c r="B54" s="27">
        <v>36</v>
      </c>
      <c r="C54" s="7">
        <v>306469.44</v>
      </c>
    </row>
    <row r="55" spans="1:3" x14ac:dyDescent="0.25">
      <c r="A55" s="28" t="s">
        <v>97</v>
      </c>
      <c r="B55" s="29">
        <v>36</v>
      </c>
      <c r="C55" s="7">
        <v>306469.44</v>
      </c>
    </row>
    <row r="56" spans="1:3" x14ac:dyDescent="0.25">
      <c r="A56" s="28" t="s">
        <v>98</v>
      </c>
      <c r="B56" s="29">
        <v>578</v>
      </c>
      <c r="C56" s="7">
        <v>63303398.56000001</v>
      </c>
    </row>
    <row r="57" spans="1:3" x14ac:dyDescent="0.25">
      <c r="A57" s="87" t="s">
        <v>112</v>
      </c>
      <c r="B57" s="87"/>
      <c r="C57" s="7"/>
    </row>
    <row r="58" spans="1:3" x14ac:dyDescent="0.25">
      <c r="A58" s="26" t="s">
        <v>67</v>
      </c>
      <c r="B58" s="27">
        <v>335</v>
      </c>
      <c r="C58" s="7">
        <v>29196330.100000001</v>
      </c>
    </row>
    <row r="59" spans="1:3" x14ac:dyDescent="0.25">
      <c r="A59" s="28" t="s">
        <v>71</v>
      </c>
      <c r="B59" s="29">
        <v>335</v>
      </c>
      <c r="C59" s="7">
        <v>29196330.100000001</v>
      </c>
    </row>
    <row r="60" spans="1:3" x14ac:dyDescent="0.25">
      <c r="A60" s="26" t="s">
        <v>72</v>
      </c>
      <c r="B60" s="27">
        <v>221</v>
      </c>
      <c r="C60" s="7">
        <v>4521423.53</v>
      </c>
    </row>
    <row r="61" spans="1:3" x14ac:dyDescent="0.25">
      <c r="A61" s="28" t="s">
        <v>75</v>
      </c>
      <c r="B61" s="29">
        <v>221</v>
      </c>
      <c r="C61" s="7">
        <v>4521423.53</v>
      </c>
    </row>
    <row r="62" spans="1:3" x14ac:dyDescent="0.25">
      <c r="A62" s="28" t="s">
        <v>98</v>
      </c>
      <c r="B62" s="29">
        <v>556</v>
      </c>
      <c r="C62" s="7">
        <v>33717753.630000003</v>
      </c>
    </row>
    <row r="63" spans="1:3" x14ac:dyDescent="0.25">
      <c r="A63" s="87" t="s">
        <v>113</v>
      </c>
      <c r="B63" s="87"/>
      <c r="C63" s="7"/>
    </row>
    <row r="64" spans="1:3" x14ac:dyDescent="0.25">
      <c r="A64" s="26" t="s">
        <v>48</v>
      </c>
      <c r="B64" s="27">
        <v>210</v>
      </c>
      <c r="C64" s="7">
        <v>61934762.400000021</v>
      </c>
    </row>
    <row r="65" spans="1:3" x14ac:dyDescent="0.25">
      <c r="A65" s="28" t="s">
        <v>54</v>
      </c>
      <c r="B65" s="29">
        <v>210</v>
      </c>
      <c r="C65" s="7">
        <v>61934762.400000021</v>
      </c>
    </row>
    <row r="66" spans="1:3" x14ac:dyDescent="0.25">
      <c r="A66" s="26" t="s">
        <v>88</v>
      </c>
      <c r="B66" s="27">
        <v>28</v>
      </c>
      <c r="C66" s="7">
        <v>6936693.3999999994</v>
      </c>
    </row>
    <row r="67" spans="1:3" x14ac:dyDescent="0.25">
      <c r="A67" s="26" t="s">
        <v>89</v>
      </c>
      <c r="B67" s="27">
        <v>152</v>
      </c>
      <c r="C67" s="7">
        <v>37656335.600000001</v>
      </c>
    </row>
    <row r="68" spans="1:3" x14ac:dyDescent="0.25">
      <c r="A68" s="28" t="s">
        <v>97</v>
      </c>
      <c r="B68" s="29">
        <v>180</v>
      </c>
      <c r="C68" s="7">
        <f>SUM(C66:C67)</f>
        <v>44593029</v>
      </c>
    </row>
    <row r="69" spans="1:3" x14ac:dyDescent="0.25">
      <c r="A69" s="28" t="s">
        <v>98</v>
      </c>
      <c r="B69" s="29">
        <v>390</v>
      </c>
      <c r="C69" s="7">
        <v>106527791.40000001</v>
      </c>
    </row>
    <row r="70" spans="1:3" x14ac:dyDescent="0.25">
      <c r="A70" s="87" t="s">
        <v>114</v>
      </c>
      <c r="B70" s="87"/>
      <c r="C70" s="7"/>
    </row>
    <row r="71" spans="1:3" x14ac:dyDescent="0.25">
      <c r="A71" s="26" t="s">
        <v>45</v>
      </c>
      <c r="B71" s="27">
        <v>378</v>
      </c>
      <c r="C71" s="7">
        <v>2892520.26</v>
      </c>
    </row>
    <row r="72" spans="1:3" x14ac:dyDescent="0.25">
      <c r="A72" s="26" t="s">
        <v>46</v>
      </c>
      <c r="B72" s="27">
        <v>324</v>
      </c>
      <c r="C72" s="7">
        <v>2479303.0800000005</v>
      </c>
    </row>
    <row r="73" spans="1:3" x14ac:dyDescent="0.25">
      <c r="A73" s="26" t="s">
        <v>47</v>
      </c>
      <c r="B73" s="27">
        <v>480</v>
      </c>
      <c r="C73" s="7">
        <v>5249390.4000000004</v>
      </c>
    </row>
    <row r="74" spans="1:3" x14ac:dyDescent="0.25">
      <c r="A74" s="28" t="s">
        <v>54</v>
      </c>
      <c r="B74" s="29">
        <v>1182</v>
      </c>
      <c r="C74" s="7">
        <v>10621213.74</v>
      </c>
    </row>
    <row r="75" spans="1:3" x14ac:dyDescent="0.25">
      <c r="A75" s="26" t="s">
        <v>66</v>
      </c>
      <c r="B75" s="27">
        <v>556</v>
      </c>
      <c r="C75" s="7">
        <v>5126634.2800000012</v>
      </c>
    </row>
    <row r="76" spans="1:3" x14ac:dyDescent="0.25">
      <c r="A76" s="26" t="s">
        <v>70</v>
      </c>
      <c r="B76" s="27">
        <v>75</v>
      </c>
      <c r="C76" s="7">
        <v>3205675.5</v>
      </c>
    </row>
    <row r="77" spans="1:3" x14ac:dyDescent="0.25">
      <c r="A77" s="28" t="s">
        <v>71</v>
      </c>
      <c r="B77" s="29">
        <v>631</v>
      </c>
      <c r="C77" s="7">
        <v>8332309.7800000012</v>
      </c>
    </row>
    <row r="78" spans="1:3" x14ac:dyDescent="0.25">
      <c r="A78" s="26" t="s">
        <v>115</v>
      </c>
      <c r="B78" s="27">
        <v>600</v>
      </c>
      <c r="C78" s="7">
        <v>27021732</v>
      </c>
    </row>
    <row r="79" spans="1:3" x14ac:dyDescent="0.25">
      <c r="A79" s="26" t="s">
        <v>78</v>
      </c>
      <c r="B79" s="27">
        <v>141</v>
      </c>
      <c r="C79" s="7">
        <v>1078955.9700000002</v>
      </c>
    </row>
    <row r="80" spans="1:3" x14ac:dyDescent="0.25">
      <c r="A80" s="26" t="s">
        <v>116</v>
      </c>
      <c r="B80" s="27">
        <v>300</v>
      </c>
      <c r="C80" s="7">
        <v>13510866</v>
      </c>
    </row>
    <row r="81" spans="1:3" x14ac:dyDescent="0.25">
      <c r="A81" s="28" t="s">
        <v>97</v>
      </c>
      <c r="B81" s="29">
        <v>1041</v>
      </c>
      <c r="C81" s="7">
        <v>41611553.969999999</v>
      </c>
    </row>
    <row r="82" spans="1:3" x14ac:dyDescent="0.25">
      <c r="A82" s="28" t="s">
        <v>98</v>
      </c>
      <c r="B82" s="29">
        <v>2854</v>
      </c>
      <c r="C82" s="7">
        <v>60565077.490000002</v>
      </c>
    </row>
    <row r="83" spans="1:3" x14ac:dyDescent="0.25">
      <c r="A83" s="87" t="s">
        <v>117</v>
      </c>
      <c r="B83" s="87"/>
      <c r="C83" s="7"/>
    </row>
    <row r="84" spans="1:3" x14ac:dyDescent="0.25">
      <c r="A84" s="26" t="s">
        <v>14</v>
      </c>
      <c r="B84" s="27">
        <v>95</v>
      </c>
      <c r="C84" s="7">
        <v>1057689.6099999999</v>
      </c>
    </row>
    <row r="85" spans="1:3" x14ac:dyDescent="0.25">
      <c r="A85" s="26" t="s">
        <v>15</v>
      </c>
      <c r="B85" s="27">
        <v>52</v>
      </c>
      <c r="C85" s="7">
        <v>730686.75000000012</v>
      </c>
    </row>
    <row r="86" spans="1:3" x14ac:dyDescent="0.25">
      <c r="A86" s="26" t="s">
        <v>18</v>
      </c>
      <c r="B86" s="27">
        <v>155</v>
      </c>
      <c r="C86" s="7">
        <v>1452956.0500000003</v>
      </c>
    </row>
    <row r="87" spans="1:3" x14ac:dyDescent="0.25">
      <c r="A87" s="26" t="s">
        <v>19</v>
      </c>
      <c r="B87" s="27">
        <v>160</v>
      </c>
      <c r="C87" s="7">
        <v>1499825.6</v>
      </c>
    </row>
    <row r="88" spans="1:3" x14ac:dyDescent="0.25">
      <c r="A88" s="26" t="s">
        <v>27</v>
      </c>
      <c r="B88" s="27">
        <v>162</v>
      </c>
      <c r="C88" s="7">
        <v>1972538.48</v>
      </c>
    </row>
    <row r="89" spans="1:3" ht="30" x14ac:dyDescent="0.25">
      <c r="A89" s="26" t="s">
        <v>30</v>
      </c>
      <c r="B89" s="27">
        <v>124</v>
      </c>
      <c r="C89" s="7">
        <v>1114921.2</v>
      </c>
    </row>
    <row r="90" spans="1:3" x14ac:dyDescent="0.25">
      <c r="A90" s="26" t="s">
        <v>31</v>
      </c>
      <c r="B90" s="27">
        <v>55</v>
      </c>
      <c r="C90" s="7">
        <v>673390.95</v>
      </c>
    </row>
    <row r="91" spans="1:3" x14ac:dyDescent="0.25">
      <c r="A91" s="26" t="s">
        <v>32</v>
      </c>
      <c r="B91" s="27">
        <v>167</v>
      </c>
      <c r="C91" s="7">
        <v>2134764.17</v>
      </c>
    </row>
    <row r="92" spans="1:3" x14ac:dyDescent="0.25">
      <c r="A92" s="26" t="s">
        <v>35</v>
      </c>
      <c r="B92" s="27">
        <v>138</v>
      </c>
      <c r="C92" s="7">
        <v>1264808.18</v>
      </c>
    </row>
    <row r="93" spans="1:3" x14ac:dyDescent="0.25">
      <c r="A93" s="26" t="s">
        <v>38</v>
      </c>
      <c r="B93" s="27">
        <v>180</v>
      </c>
      <c r="C93" s="7">
        <v>1687303.7999999996</v>
      </c>
    </row>
    <row r="94" spans="1:3" x14ac:dyDescent="0.25">
      <c r="A94" s="26" t="s">
        <v>39</v>
      </c>
      <c r="B94" s="27">
        <v>209</v>
      </c>
      <c r="C94" s="7">
        <v>1962495.0399999998</v>
      </c>
    </row>
    <row r="95" spans="1:3" x14ac:dyDescent="0.25">
      <c r="A95" s="28" t="s">
        <v>41</v>
      </c>
      <c r="B95" s="29">
        <v>1497</v>
      </c>
      <c r="C95" s="7">
        <v>15551379.829999998</v>
      </c>
    </row>
    <row r="96" spans="1:3" x14ac:dyDescent="0.25">
      <c r="A96" s="26" t="s">
        <v>43</v>
      </c>
      <c r="B96" s="27">
        <v>250</v>
      </c>
      <c r="C96" s="7">
        <v>2770883.3</v>
      </c>
    </row>
    <row r="97" spans="1:3" x14ac:dyDescent="0.25">
      <c r="A97" s="26" t="s">
        <v>45</v>
      </c>
      <c r="B97" s="27">
        <v>378</v>
      </c>
      <c r="C97" s="7">
        <v>3371260.24</v>
      </c>
    </row>
    <row r="98" spans="1:3" x14ac:dyDescent="0.25">
      <c r="A98" s="26" t="s">
        <v>47</v>
      </c>
      <c r="B98" s="27">
        <v>1488</v>
      </c>
      <c r="C98" s="7">
        <v>16273110.240000002</v>
      </c>
    </row>
    <row r="99" spans="1:3" x14ac:dyDescent="0.25">
      <c r="A99" s="26" t="s">
        <v>48</v>
      </c>
      <c r="B99" s="27">
        <v>697</v>
      </c>
      <c r="C99" s="7">
        <v>8263283.9399999995</v>
      </c>
    </row>
    <row r="100" spans="1:3" x14ac:dyDescent="0.25">
      <c r="A100" s="26" t="s">
        <v>49</v>
      </c>
      <c r="B100" s="27">
        <v>820</v>
      </c>
      <c r="C100" s="7">
        <v>7925192.7400000012</v>
      </c>
    </row>
    <row r="101" spans="1:3" x14ac:dyDescent="0.25">
      <c r="A101" s="26" t="s">
        <v>50</v>
      </c>
      <c r="B101" s="27">
        <v>300</v>
      </c>
      <c r="C101" s="7">
        <v>2705424.8099999996</v>
      </c>
    </row>
    <row r="102" spans="1:3" x14ac:dyDescent="0.25">
      <c r="A102" s="26" t="s">
        <v>51</v>
      </c>
      <c r="B102" s="27">
        <v>51</v>
      </c>
      <c r="C102" s="7">
        <v>478069.41</v>
      </c>
    </row>
    <row r="103" spans="1:3" x14ac:dyDescent="0.25">
      <c r="A103" s="26" t="s">
        <v>52</v>
      </c>
      <c r="B103" s="27">
        <v>300</v>
      </c>
      <c r="C103" s="7">
        <v>2712025.83</v>
      </c>
    </row>
    <row r="104" spans="1:3" x14ac:dyDescent="0.25">
      <c r="A104" s="26" t="s">
        <v>53</v>
      </c>
      <c r="B104" s="27">
        <v>450</v>
      </c>
      <c r="C104" s="7">
        <v>6277171.5</v>
      </c>
    </row>
    <row r="105" spans="1:3" x14ac:dyDescent="0.25">
      <c r="A105" s="28" t="s">
        <v>54</v>
      </c>
      <c r="B105" s="29">
        <v>4734</v>
      </c>
      <c r="C105" s="7">
        <v>50776422.009999998</v>
      </c>
    </row>
    <row r="106" spans="1:3" x14ac:dyDescent="0.25">
      <c r="A106" s="26" t="s">
        <v>60</v>
      </c>
      <c r="B106" s="27">
        <v>562</v>
      </c>
      <c r="C106" s="7">
        <v>7358041.3399999999</v>
      </c>
    </row>
    <row r="107" spans="1:3" x14ac:dyDescent="0.25">
      <c r="A107" s="26" t="s">
        <v>118</v>
      </c>
      <c r="B107" s="27">
        <v>0</v>
      </c>
      <c r="C107" s="7"/>
    </row>
    <row r="108" spans="1:3" x14ac:dyDescent="0.25">
      <c r="A108" s="26" t="s">
        <v>62</v>
      </c>
      <c r="B108" s="27">
        <v>170</v>
      </c>
      <c r="C108" s="7">
        <v>2213284.4</v>
      </c>
    </row>
    <row r="109" spans="1:3" ht="30" x14ac:dyDescent="0.25">
      <c r="A109" s="26" t="s">
        <v>69</v>
      </c>
      <c r="B109" s="27">
        <v>192</v>
      </c>
      <c r="C109" s="7">
        <v>2499709.4400000004</v>
      </c>
    </row>
    <row r="110" spans="1:3" x14ac:dyDescent="0.25">
      <c r="A110" s="26" t="s">
        <v>70</v>
      </c>
      <c r="B110" s="27">
        <v>300</v>
      </c>
      <c r="C110" s="7">
        <v>4212680.0999999996</v>
      </c>
    </row>
    <row r="111" spans="1:3" x14ac:dyDescent="0.25">
      <c r="A111" s="28" t="s">
        <v>71</v>
      </c>
      <c r="B111" s="29">
        <v>1224</v>
      </c>
      <c r="C111" s="7">
        <v>16283715.279999999</v>
      </c>
    </row>
    <row r="112" spans="1:3" x14ac:dyDescent="0.25">
      <c r="A112" s="26" t="s">
        <v>72</v>
      </c>
      <c r="B112" s="27">
        <v>410</v>
      </c>
      <c r="C112" s="7">
        <v>5337921.2</v>
      </c>
    </row>
    <row r="113" spans="1:3" x14ac:dyDescent="0.25">
      <c r="A113" s="26" t="s">
        <v>74</v>
      </c>
      <c r="B113" s="27">
        <v>320</v>
      </c>
      <c r="C113" s="7">
        <v>3167713.2700000005</v>
      </c>
    </row>
    <row r="114" spans="1:3" x14ac:dyDescent="0.25">
      <c r="A114" s="28" t="s">
        <v>75</v>
      </c>
      <c r="B114" s="29">
        <v>730</v>
      </c>
      <c r="C114" s="7">
        <v>8505634.4700000007</v>
      </c>
    </row>
    <row r="115" spans="1:3" x14ac:dyDescent="0.25">
      <c r="A115" s="26" t="s">
        <v>78</v>
      </c>
      <c r="B115" s="27">
        <v>60</v>
      </c>
      <c r="C115" s="7">
        <v>562434.6</v>
      </c>
    </row>
    <row r="116" spans="1:3" x14ac:dyDescent="0.25">
      <c r="A116" s="28" t="s">
        <v>97</v>
      </c>
      <c r="B116" s="29">
        <v>60</v>
      </c>
      <c r="C116" s="7">
        <v>562434.6</v>
      </c>
    </row>
    <row r="117" spans="1:3" x14ac:dyDescent="0.25">
      <c r="A117" s="28" t="s">
        <v>98</v>
      </c>
      <c r="B117" s="29">
        <v>8245</v>
      </c>
      <c r="C117" s="7">
        <v>91679586.189999983</v>
      </c>
    </row>
    <row r="118" spans="1:3" x14ac:dyDescent="0.25">
      <c r="A118" s="87" t="s">
        <v>119</v>
      </c>
      <c r="B118" s="87"/>
      <c r="C118" s="7"/>
    </row>
    <row r="119" spans="1:3" x14ac:dyDescent="0.25">
      <c r="A119" s="26" t="s">
        <v>70</v>
      </c>
      <c r="B119" s="27">
        <v>30</v>
      </c>
      <c r="C119" s="7">
        <v>1024275</v>
      </c>
    </row>
    <row r="120" spans="1:3" x14ac:dyDescent="0.25">
      <c r="A120" s="28" t="s">
        <v>71</v>
      </c>
      <c r="B120" s="29">
        <v>30</v>
      </c>
      <c r="C120" s="7">
        <f>SUM(C119)</f>
        <v>1024275</v>
      </c>
    </row>
    <row r="121" spans="1:3" x14ac:dyDescent="0.25">
      <c r="A121" s="28" t="s">
        <v>98</v>
      </c>
      <c r="B121" s="29">
        <v>30</v>
      </c>
      <c r="C121" s="7">
        <v>1024275</v>
      </c>
    </row>
    <row r="122" spans="1:3" x14ac:dyDescent="0.25">
      <c r="A122" s="87" t="s">
        <v>120</v>
      </c>
      <c r="B122" s="87"/>
      <c r="C122" s="7"/>
    </row>
    <row r="123" spans="1:3" ht="30" x14ac:dyDescent="0.25">
      <c r="A123" s="26" t="s">
        <v>69</v>
      </c>
      <c r="B123" s="27">
        <v>38</v>
      </c>
      <c r="C123" s="7">
        <v>499516.85000000003</v>
      </c>
    </row>
    <row r="124" spans="1:3" x14ac:dyDescent="0.25">
      <c r="A124" s="26" t="s">
        <v>70</v>
      </c>
      <c r="B124" s="27">
        <v>60</v>
      </c>
      <c r="C124" s="7">
        <v>1062801.5999999999</v>
      </c>
    </row>
    <row r="125" spans="1:3" x14ac:dyDescent="0.25">
      <c r="A125" s="28" t="s">
        <v>71</v>
      </c>
      <c r="B125" s="29">
        <v>98</v>
      </c>
      <c r="C125" s="7">
        <v>1562318.45</v>
      </c>
    </row>
    <row r="126" spans="1:3" x14ac:dyDescent="0.25">
      <c r="A126" s="28" t="s">
        <v>98</v>
      </c>
      <c r="B126" s="29">
        <v>98</v>
      </c>
      <c r="C126" s="7">
        <v>1562318.45</v>
      </c>
    </row>
    <row r="127" spans="1:3" x14ac:dyDescent="0.25">
      <c r="A127" s="87" t="s">
        <v>121</v>
      </c>
      <c r="B127" s="87"/>
      <c r="C127" s="7"/>
    </row>
    <row r="128" spans="1:3" x14ac:dyDescent="0.25">
      <c r="A128" s="26" t="s">
        <v>45</v>
      </c>
      <c r="B128" s="27">
        <v>580</v>
      </c>
      <c r="C128" s="7">
        <v>18908498.799999997</v>
      </c>
    </row>
    <row r="129" spans="1:3" x14ac:dyDescent="0.25">
      <c r="A129" s="26" t="s">
        <v>48</v>
      </c>
      <c r="B129" s="27">
        <v>500</v>
      </c>
      <c r="C129" s="7">
        <v>7612199.8100000005</v>
      </c>
    </row>
    <row r="130" spans="1:3" x14ac:dyDescent="0.25">
      <c r="A130" s="26" t="s">
        <v>49</v>
      </c>
      <c r="B130" s="27">
        <v>900</v>
      </c>
      <c r="C130" s="7">
        <v>28888690.800000001</v>
      </c>
    </row>
    <row r="131" spans="1:3" x14ac:dyDescent="0.25">
      <c r="A131" s="26" t="s">
        <v>50</v>
      </c>
      <c r="B131" s="27">
        <v>680</v>
      </c>
      <c r="C131" s="7">
        <v>7520521.1999999983</v>
      </c>
    </row>
    <row r="132" spans="1:3" x14ac:dyDescent="0.25">
      <c r="A132" s="26" t="s">
        <v>52</v>
      </c>
      <c r="B132" s="27">
        <v>600</v>
      </c>
      <c r="C132" s="7">
        <v>19560516.000000004</v>
      </c>
    </row>
    <row r="133" spans="1:3" x14ac:dyDescent="0.25">
      <c r="A133" s="26" t="s">
        <v>53</v>
      </c>
      <c r="B133" s="27">
        <v>600</v>
      </c>
      <c r="C133" s="7">
        <v>3940200</v>
      </c>
    </row>
    <row r="134" spans="1:3" x14ac:dyDescent="0.25">
      <c r="A134" s="28" t="s">
        <v>54</v>
      </c>
      <c r="B134" s="29">
        <v>3860</v>
      </c>
      <c r="C134" s="7">
        <f>SUM(C128:C133)</f>
        <v>86430626.609999999</v>
      </c>
    </row>
    <row r="135" spans="1:3" x14ac:dyDescent="0.25">
      <c r="A135" s="26" t="s">
        <v>68</v>
      </c>
      <c r="B135" s="27">
        <v>3576</v>
      </c>
      <c r="C135" s="7">
        <v>273798269.48000002</v>
      </c>
    </row>
    <row r="136" spans="1:3" x14ac:dyDescent="0.25">
      <c r="A136" s="28" t="s">
        <v>71</v>
      </c>
      <c r="B136" s="29">
        <v>3576</v>
      </c>
      <c r="C136" s="7">
        <v>273798269.48000002</v>
      </c>
    </row>
    <row r="137" spans="1:3" x14ac:dyDescent="0.25">
      <c r="A137" s="26" t="s">
        <v>88</v>
      </c>
      <c r="B137" s="27">
        <v>55</v>
      </c>
      <c r="C137" s="7">
        <v>11437072.9</v>
      </c>
    </row>
    <row r="138" spans="1:3" x14ac:dyDescent="0.25">
      <c r="A138" s="26" t="s">
        <v>89</v>
      </c>
      <c r="B138" s="27">
        <v>145</v>
      </c>
      <c r="C138" s="7">
        <v>30327383.950000003</v>
      </c>
    </row>
    <row r="139" spans="1:3" x14ac:dyDescent="0.25">
      <c r="A139" s="28" t="s">
        <v>97</v>
      </c>
      <c r="B139" s="29">
        <v>200</v>
      </c>
      <c r="C139" s="7">
        <f>SUM(C137:C138)</f>
        <v>41764456.850000001</v>
      </c>
    </row>
    <row r="140" spans="1:3" x14ac:dyDescent="0.25">
      <c r="A140" s="28" t="s">
        <v>98</v>
      </c>
      <c r="B140" s="29">
        <v>7636</v>
      </c>
      <c r="C140" s="7">
        <f>C134+C136+C139</f>
        <v>401993352.94000006</v>
      </c>
    </row>
    <row r="141" spans="1:3" x14ac:dyDescent="0.25">
      <c r="A141" s="87" t="s">
        <v>122</v>
      </c>
      <c r="B141" s="87"/>
      <c r="C141" s="7"/>
    </row>
    <row r="142" spans="1:3" ht="30" x14ac:dyDescent="0.25">
      <c r="A142" s="26" t="s">
        <v>69</v>
      </c>
      <c r="B142" s="27">
        <v>114</v>
      </c>
      <c r="C142" s="7">
        <v>1493767.68</v>
      </c>
    </row>
    <row r="143" spans="1:3" x14ac:dyDescent="0.25">
      <c r="A143" s="28" t="s">
        <v>71</v>
      </c>
      <c r="B143" s="29">
        <v>114</v>
      </c>
      <c r="C143" s="7">
        <v>1493767.68</v>
      </c>
    </row>
    <row r="144" spans="1:3" x14ac:dyDescent="0.25">
      <c r="A144" s="28" t="s">
        <v>98</v>
      </c>
      <c r="B144" s="29">
        <v>114</v>
      </c>
      <c r="C144" s="7">
        <v>1493767.68</v>
      </c>
    </row>
    <row r="145" spans="1:3" x14ac:dyDescent="0.25">
      <c r="A145" s="87" t="s">
        <v>123</v>
      </c>
      <c r="B145" s="87"/>
      <c r="C145" s="7"/>
    </row>
    <row r="146" spans="1:3" x14ac:dyDescent="0.25">
      <c r="A146" s="26" t="s">
        <v>47</v>
      </c>
      <c r="B146" s="27">
        <v>240</v>
      </c>
      <c r="C146" s="7">
        <v>2079446.1399999997</v>
      </c>
    </row>
    <row r="147" spans="1:3" x14ac:dyDescent="0.25">
      <c r="A147" s="26" t="s">
        <v>48</v>
      </c>
      <c r="B147" s="27">
        <v>61</v>
      </c>
      <c r="C147" s="7">
        <v>844661.37</v>
      </c>
    </row>
    <row r="148" spans="1:3" x14ac:dyDescent="0.25">
      <c r="A148" s="28" t="s">
        <v>54</v>
      </c>
      <c r="B148" s="29">
        <v>301</v>
      </c>
      <c r="C148" s="7">
        <v>2924107.51</v>
      </c>
    </row>
    <row r="149" spans="1:3" x14ac:dyDescent="0.25">
      <c r="A149" s="26" t="s">
        <v>72</v>
      </c>
      <c r="B149" s="27">
        <v>11</v>
      </c>
      <c r="C149" s="7">
        <v>133381.56</v>
      </c>
    </row>
    <row r="150" spans="1:3" x14ac:dyDescent="0.25">
      <c r="A150" s="28" t="s">
        <v>75</v>
      </c>
      <c r="B150" s="29">
        <v>11</v>
      </c>
      <c r="C150" s="7">
        <v>133381.56</v>
      </c>
    </row>
    <row r="151" spans="1:3" x14ac:dyDescent="0.25">
      <c r="A151" s="28" t="s">
        <v>98</v>
      </c>
      <c r="B151" s="29">
        <v>312</v>
      </c>
      <c r="C151" s="7">
        <v>3057489.07</v>
      </c>
    </row>
    <row r="152" spans="1:3" x14ac:dyDescent="0.25">
      <c r="A152" s="87" t="s">
        <v>124</v>
      </c>
      <c r="B152" s="87"/>
      <c r="C152" s="7"/>
    </row>
    <row r="153" spans="1:3" x14ac:dyDescent="0.25">
      <c r="A153" s="26" t="s">
        <v>47</v>
      </c>
      <c r="B153" s="27">
        <v>130</v>
      </c>
      <c r="C153" s="7">
        <v>565782.1</v>
      </c>
    </row>
    <row r="154" spans="1:3" x14ac:dyDescent="0.25">
      <c r="A154" s="28" t="s">
        <v>54</v>
      </c>
      <c r="B154" s="29">
        <v>130</v>
      </c>
      <c r="C154" s="7">
        <v>565782.1</v>
      </c>
    </row>
    <row r="155" spans="1:3" ht="30" x14ac:dyDescent="0.25">
      <c r="A155" s="26" t="s">
        <v>69</v>
      </c>
      <c r="B155" s="27">
        <v>345</v>
      </c>
      <c r="C155" s="7">
        <v>1787500.1999999995</v>
      </c>
    </row>
    <row r="156" spans="1:3" x14ac:dyDescent="0.25">
      <c r="A156" s="26" t="s">
        <v>70</v>
      </c>
      <c r="B156" s="27">
        <v>700</v>
      </c>
      <c r="C156" s="7">
        <v>35710136</v>
      </c>
    </row>
    <row r="157" spans="1:3" x14ac:dyDescent="0.25">
      <c r="A157" s="28" t="s">
        <v>71</v>
      </c>
      <c r="B157" s="29">
        <v>1045</v>
      </c>
      <c r="C157" s="7">
        <v>37497636.200000003</v>
      </c>
    </row>
    <row r="158" spans="1:3" x14ac:dyDescent="0.25">
      <c r="A158" s="26" t="s">
        <v>72</v>
      </c>
      <c r="B158" s="27">
        <v>15</v>
      </c>
      <c r="C158" s="7">
        <v>77717.399999999994</v>
      </c>
    </row>
    <row r="159" spans="1:3" x14ac:dyDescent="0.25">
      <c r="A159" s="28" t="s">
        <v>75</v>
      </c>
      <c r="B159" s="29">
        <v>15</v>
      </c>
      <c r="C159" s="7">
        <v>77717.399999999994</v>
      </c>
    </row>
    <row r="160" spans="1:3" x14ac:dyDescent="0.25">
      <c r="A160" s="26" t="s">
        <v>81</v>
      </c>
      <c r="B160" s="27">
        <v>200</v>
      </c>
      <c r="C160" s="7">
        <v>8197707.4000000013</v>
      </c>
    </row>
    <row r="161" spans="1:3" x14ac:dyDescent="0.25">
      <c r="A161" s="26" t="s">
        <v>125</v>
      </c>
      <c r="B161" s="27">
        <v>750</v>
      </c>
      <c r="C161" s="7">
        <v>30947294.100000005</v>
      </c>
    </row>
    <row r="162" spans="1:3" x14ac:dyDescent="0.25">
      <c r="A162" s="26" t="s">
        <v>126</v>
      </c>
      <c r="B162" s="27">
        <v>400</v>
      </c>
      <c r="C162" s="7">
        <v>16743588.700000001</v>
      </c>
    </row>
    <row r="163" spans="1:3" x14ac:dyDescent="0.25">
      <c r="A163" s="28" t="s">
        <v>97</v>
      </c>
      <c r="B163" s="29">
        <v>1350</v>
      </c>
      <c r="C163" s="7">
        <v>55888590.20000001</v>
      </c>
    </row>
    <row r="164" spans="1:3" x14ac:dyDescent="0.25">
      <c r="A164" s="28" t="s">
        <v>98</v>
      </c>
      <c r="B164" s="29">
        <v>2540</v>
      </c>
      <c r="C164" s="7">
        <v>94029725.900000006</v>
      </c>
    </row>
    <row r="165" spans="1:3" x14ac:dyDescent="0.25">
      <c r="A165" s="87" t="s">
        <v>127</v>
      </c>
      <c r="B165" s="87"/>
      <c r="C165" s="7"/>
    </row>
    <row r="166" spans="1:3" x14ac:dyDescent="0.25">
      <c r="A166" s="26" t="s">
        <v>13</v>
      </c>
      <c r="B166" s="27">
        <v>31</v>
      </c>
      <c r="C166" s="7">
        <v>284086.80000000005</v>
      </c>
    </row>
    <row r="167" spans="1:3" x14ac:dyDescent="0.25">
      <c r="A167" s="26" t="s">
        <v>15</v>
      </c>
      <c r="B167" s="27">
        <v>28</v>
      </c>
      <c r="C167" s="7">
        <v>252330.28000000006</v>
      </c>
    </row>
    <row r="168" spans="1:3" x14ac:dyDescent="0.25">
      <c r="A168" s="26" t="s">
        <v>16</v>
      </c>
      <c r="B168" s="27">
        <v>31</v>
      </c>
      <c r="C168" s="7">
        <v>310678.27999999991</v>
      </c>
    </row>
    <row r="169" spans="1:3" x14ac:dyDescent="0.25">
      <c r="A169" s="26" t="s">
        <v>18</v>
      </c>
      <c r="B169" s="27">
        <v>135</v>
      </c>
      <c r="C169" s="7">
        <v>955565.09999999986</v>
      </c>
    </row>
    <row r="170" spans="1:3" x14ac:dyDescent="0.25">
      <c r="A170" s="26" t="s">
        <v>21</v>
      </c>
      <c r="B170" s="27">
        <v>30</v>
      </c>
      <c r="C170" s="7">
        <v>260652.03000000003</v>
      </c>
    </row>
    <row r="171" spans="1:3" x14ac:dyDescent="0.25">
      <c r="A171" s="26" t="s">
        <v>22</v>
      </c>
      <c r="B171" s="27">
        <v>24</v>
      </c>
      <c r="C171" s="7">
        <v>206225.96000000002</v>
      </c>
    </row>
    <row r="172" spans="1:3" x14ac:dyDescent="0.25">
      <c r="A172" s="26" t="s">
        <v>23</v>
      </c>
      <c r="B172" s="27">
        <v>82</v>
      </c>
      <c r="C172" s="7">
        <v>772486.62</v>
      </c>
    </row>
    <row r="173" spans="1:3" x14ac:dyDescent="0.25">
      <c r="A173" s="28" t="s">
        <v>26</v>
      </c>
      <c r="B173" s="29">
        <v>136</v>
      </c>
      <c r="C173" s="7">
        <v>1239364.6100000001</v>
      </c>
    </row>
    <row r="174" spans="1:3" x14ac:dyDescent="0.25">
      <c r="A174" s="26" t="s">
        <v>27</v>
      </c>
      <c r="B174" s="27">
        <v>46</v>
      </c>
      <c r="C174" s="7">
        <v>462000.0799999999</v>
      </c>
    </row>
    <row r="175" spans="1:3" x14ac:dyDescent="0.25">
      <c r="A175" s="26" t="s">
        <v>31</v>
      </c>
      <c r="B175" s="27">
        <v>82</v>
      </c>
      <c r="C175" s="7">
        <v>711747.41</v>
      </c>
    </row>
    <row r="176" spans="1:3" x14ac:dyDescent="0.25">
      <c r="A176" s="26" t="s">
        <v>32</v>
      </c>
      <c r="B176" s="27">
        <v>125</v>
      </c>
      <c r="C176" s="7">
        <v>1075990.6000000001</v>
      </c>
    </row>
    <row r="177" spans="1:3" x14ac:dyDescent="0.25">
      <c r="A177" s="26" t="s">
        <v>33</v>
      </c>
      <c r="B177" s="27">
        <v>37</v>
      </c>
      <c r="C177" s="7">
        <v>307712.90000000002</v>
      </c>
    </row>
    <row r="178" spans="1:3" x14ac:dyDescent="0.25">
      <c r="A178" s="26" t="s">
        <v>35</v>
      </c>
      <c r="B178" s="27">
        <v>26</v>
      </c>
      <c r="C178" s="7">
        <v>228417.36000000004</v>
      </c>
    </row>
    <row r="179" spans="1:3" x14ac:dyDescent="0.25">
      <c r="A179" s="26" t="s">
        <v>37</v>
      </c>
      <c r="B179" s="27">
        <v>60</v>
      </c>
      <c r="C179" s="7">
        <v>516043.15000000008</v>
      </c>
    </row>
    <row r="180" spans="1:3" x14ac:dyDescent="0.25">
      <c r="A180" s="26" t="s">
        <v>38</v>
      </c>
      <c r="B180" s="27">
        <v>36</v>
      </c>
      <c r="C180" s="7">
        <v>795443.39999999991</v>
      </c>
    </row>
    <row r="181" spans="1:3" x14ac:dyDescent="0.25">
      <c r="A181" s="26" t="s">
        <v>40</v>
      </c>
      <c r="B181" s="27">
        <v>72</v>
      </c>
      <c r="C181" s="7">
        <v>567504.18000000017</v>
      </c>
    </row>
    <row r="182" spans="1:3" x14ac:dyDescent="0.25">
      <c r="A182" s="28" t="s">
        <v>41</v>
      </c>
      <c r="B182" s="29">
        <v>845</v>
      </c>
      <c r="C182" s="7">
        <v>7706884.1500000013</v>
      </c>
    </row>
    <row r="183" spans="1:3" ht="30" x14ac:dyDescent="0.25">
      <c r="A183" s="26" t="s">
        <v>44</v>
      </c>
      <c r="B183" s="27">
        <v>1536</v>
      </c>
      <c r="C183" s="7">
        <v>18414900.620000001</v>
      </c>
    </row>
    <row r="184" spans="1:3" x14ac:dyDescent="0.25">
      <c r="A184" s="26" t="s">
        <v>47</v>
      </c>
      <c r="B184" s="27">
        <v>2071</v>
      </c>
      <c r="C184" s="7">
        <v>22207241.529999997</v>
      </c>
    </row>
    <row r="185" spans="1:3" x14ac:dyDescent="0.25">
      <c r="A185" s="28" t="s">
        <v>54</v>
      </c>
      <c r="B185" s="29">
        <v>3607</v>
      </c>
      <c r="C185" s="7">
        <v>40622142.149999999</v>
      </c>
    </row>
    <row r="186" spans="1:3" ht="30" x14ac:dyDescent="0.25">
      <c r="A186" s="26" t="s">
        <v>69</v>
      </c>
      <c r="B186" s="27">
        <v>526</v>
      </c>
      <c r="C186" s="7">
        <v>22702107.699999996</v>
      </c>
    </row>
    <row r="187" spans="1:3" x14ac:dyDescent="0.25">
      <c r="A187" s="28" t="s">
        <v>71</v>
      </c>
      <c r="B187" s="29">
        <v>526</v>
      </c>
      <c r="C187" s="7">
        <v>22702107.699999996</v>
      </c>
    </row>
    <row r="188" spans="1:3" x14ac:dyDescent="0.25">
      <c r="A188" s="26" t="s">
        <v>72</v>
      </c>
      <c r="B188" s="27">
        <v>1018</v>
      </c>
      <c r="C188" s="7">
        <v>21706853.829999998</v>
      </c>
    </row>
    <row r="189" spans="1:3" x14ac:dyDescent="0.25">
      <c r="A189" s="28" t="s">
        <v>75</v>
      </c>
      <c r="B189" s="29">
        <v>1018</v>
      </c>
      <c r="C189" s="7">
        <v>21706853.829999998</v>
      </c>
    </row>
    <row r="190" spans="1:3" x14ac:dyDescent="0.25">
      <c r="A190" s="28" t="s">
        <v>98</v>
      </c>
      <c r="B190" s="29">
        <v>6132</v>
      </c>
      <c r="C190" s="7">
        <v>92737987.829999998</v>
      </c>
    </row>
    <row r="191" spans="1:3" x14ac:dyDescent="0.25">
      <c r="A191" s="87" t="s">
        <v>128</v>
      </c>
      <c r="B191" s="87"/>
      <c r="C191" s="7"/>
    </row>
    <row r="192" spans="1:3" x14ac:dyDescent="0.25">
      <c r="A192" s="26" t="s">
        <v>70</v>
      </c>
      <c r="B192" s="27">
        <v>125</v>
      </c>
      <c r="C192" s="7">
        <v>2410168.6</v>
      </c>
    </row>
    <row r="193" spans="1:3" x14ac:dyDescent="0.25">
      <c r="A193" s="28" t="s">
        <v>71</v>
      </c>
      <c r="B193" s="29">
        <v>125</v>
      </c>
      <c r="C193" s="7">
        <v>2410168.6</v>
      </c>
    </row>
    <row r="194" spans="1:3" x14ac:dyDescent="0.25">
      <c r="A194" s="28" t="s">
        <v>98</v>
      </c>
      <c r="B194" s="29">
        <v>125</v>
      </c>
      <c r="C194" s="7">
        <v>2410168.6</v>
      </c>
    </row>
    <row r="195" spans="1:3" x14ac:dyDescent="0.25">
      <c r="A195" s="87" t="s">
        <v>129</v>
      </c>
      <c r="B195" s="87"/>
      <c r="C195" s="7"/>
    </row>
    <row r="196" spans="1:3" x14ac:dyDescent="0.25">
      <c r="A196" s="26" t="s">
        <v>68</v>
      </c>
      <c r="B196" s="27">
        <v>368</v>
      </c>
      <c r="C196" s="7">
        <v>33225171.140000001</v>
      </c>
    </row>
    <row r="197" spans="1:3" x14ac:dyDescent="0.25">
      <c r="A197" s="28" t="s">
        <v>71</v>
      </c>
      <c r="B197" s="29">
        <v>368</v>
      </c>
      <c r="C197" s="7">
        <v>33225171.140000001</v>
      </c>
    </row>
    <row r="198" spans="1:3" x14ac:dyDescent="0.25">
      <c r="A198" s="26" t="s">
        <v>130</v>
      </c>
      <c r="B198" s="27">
        <v>325</v>
      </c>
      <c r="C198" s="7">
        <v>19104920.350000001</v>
      </c>
    </row>
    <row r="199" spans="1:3" x14ac:dyDescent="0.25">
      <c r="A199" s="28" t="s">
        <v>97</v>
      </c>
      <c r="B199" s="29">
        <v>325</v>
      </c>
      <c r="C199" s="7">
        <v>19104920.350000001</v>
      </c>
    </row>
    <row r="200" spans="1:3" x14ac:dyDescent="0.25">
      <c r="A200" s="28" t="s">
        <v>98</v>
      </c>
      <c r="B200" s="29">
        <v>693</v>
      </c>
      <c r="C200" s="7">
        <v>52330091.490000002</v>
      </c>
    </row>
    <row r="201" spans="1:3" x14ac:dyDescent="0.25">
      <c r="A201" s="87" t="s">
        <v>131</v>
      </c>
      <c r="B201" s="87"/>
      <c r="C201" s="7"/>
    </row>
    <row r="202" spans="1:3" ht="30" x14ac:dyDescent="0.25">
      <c r="A202" s="26" t="s">
        <v>44</v>
      </c>
      <c r="B202" s="27">
        <v>277</v>
      </c>
      <c r="C202" s="7">
        <v>5593524.7100000009</v>
      </c>
    </row>
    <row r="203" spans="1:3" x14ac:dyDescent="0.25">
      <c r="A203" s="28" t="s">
        <v>54</v>
      </c>
      <c r="B203" s="29">
        <v>277</v>
      </c>
      <c r="C203" s="7">
        <v>5593524.7100000009</v>
      </c>
    </row>
    <row r="204" spans="1:3" x14ac:dyDescent="0.25">
      <c r="A204" s="28" t="s">
        <v>98</v>
      </c>
      <c r="B204" s="29">
        <v>277</v>
      </c>
      <c r="C204" s="7">
        <v>5593524.7100000009</v>
      </c>
    </row>
    <row r="205" spans="1:3" x14ac:dyDescent="0.25">
      <c r="A205" s="87" t="s">
        <v>132</v>
      </c>
      <c r="B205" s="87"/>
      <c r="C205" s="7"/>
    </row>
    <row r="206" spans="1:3" ht="30" x14ac:dyDescent="0.25">
      <c r="A206" s="26" t="s">
        <v>44</v>
      </c>
      <c r="B206" s="27">
        <v>382</v>
      </c>
      <c r="C206" s="7">
        <v>9845263.0800000001</v>
      </c>
    </row>
    <row r="207" spans="1:3" x14ac:dyDescent="0.25">
      <c r="A207" s="28" t="s">
        <v>54</v>
      </c>
      <c r="B207" s="29">
        <v>382</v>
      </c>
      <c r="C207" s="7">
        <v>9845263.0800000001</v>
      </c>
    </row>
    <row r="208" spans="1:3" x14ac:dyDescent="0.25">
      <c r="A208" s="26" t="s">
        <v>64</v>
      </c>
      <c r="B208" s="27">
        <v>805</v>
      </c>
      <c r="C208" s="7">
        <v>24704162</v>
      </c>
    </row>
    <row r="209" spans="1:3" x14ac:dyDescent="0.25">
      <c r="A209" s="26" t="s">
        <v>66</v>
      </c>
      <c r="B209" s="27">
        <v>219</v>
      </c>
      <c r="C209" s="7">
        <v>4336103.03</v>
      </c>
    </row>
    <row r="210" spans="1:3" x14ac:dyDescent="0.25">
      <c r="A210" s="28" t="s">
        <v>71</v>
      </c>
      <c r="B210" s="29">
        <v>1024</v>
      </c>
      <c r="C210" s="7">
        <v>29040265.030000001</v>
      </c>
    </row>
    <row r="211" spans="1:3" x14ac:dyDescent="0.25">
      <c r="A211" s="26" t="s">
        <v>72</v>
      </c>
      <c r="B211" s="27">
        <v>365</v>
      </c>
      <c r="C211" s="7">
        <v>13334840.65</v>
      </c>
    </row>
    <row r="212" spans="1:3" x14ac:dyDescent="0.25">
      <c r="A212" s="28" t="s">
        <v>75</v>
      </c>
      <c r="B212" s="29">
        <v>365</v>
      </c>
      <c r="C212" s="7">
        <v>13334840.65</v>
      </c>
    </row>
    <row r="213" spans="1:3" x14ac:dyDescent="0.25">
      <c r="A213" s="28" t="s">
        <v>98</v>
      </c>
      <c r="B213" s="29">
        <v>1771</v>
      </c>
      <c r="C213" s="7">
        <v>52220368.759999998</v>
      </c>
    </row>
    <row r="214" spans="1:3" x14ac:dyDescent="0.25">
      <c r="A214" s="87" t="s">
        <v>133</v>
      </c>
      <c r="B214" s="87"/>
      <c r="C214" s="7"/>
    </row>
    <row r="215" spans="1:3" ht="30" x14ac:dyDescent="0.25">
      <c r="A215" s="26" t="s">
        <v>69</v>
      </c>
      <c r="B215" s="27">
        <v>225</v>
      </c>
      <c r="C215" s="7">
        <v>3258150.75</v>
      </c>
    </row>
    <row r="216" spans="1:3" x14ac:dyDescent="0.25">
      <c r="A216" s="28" t="s">
        <v>71</v>
      </c>
      <c r="B216" s="29">
        <v>225</v>
      </c>
      <c r="C216" s="7">
        <v>3258150.75</v>
      </c>
    </row>
    <row r="217" spans="1:3" x14ac:dyDescent="0.25">
      <c r="A217" s="28" t="s">
        <v>98</v>
      </c>
      <c r="B217" s="29">
        <v>225</v>
      </c>
      <c r="C217" s="7">
        <v>3258150.75</v>
      </c>
    </row>
    <row r="218" spans="1:3" x14ac:dyDescent="0.25">
      <c r="A218" s="87" t="s">
        <v>134</v>
      </c>
      <c r="B218" s="87"/>
      <c r="C218" s="7"/>
    </row>
    <row r="219" spans="1:3" x14ac:dyDescent="0.25">
      <c r="A219" s="26" t="s">
        <v>70</v>
      </c>
      <c r="B219" s="27">
        <v>843</v>
      </c>
      <c r="C219" s="7">
        <v>87264729.840000018</v>
      </c>
    </row>
    <row r="220" spans="1:3" x14ac:dyDescent="0.25">
      <c r="A220" s="28" t="s">
        <v>71</v>
      </c>
      <c r="B220" s="29">
        <v>843</v>
      </c>
      <c r="C220" s="7">
        <v>87264729.840000018</v>
      </c>
    </row>
    <row r="221" spans="1:3" x14ac:dyDescent="0.25">
      <c r="A221" s="26" t="s">
        <v>74</v>
      </c>
      <c r="B221" s="27">
        <v>33</v>
      </c>
      <c r="C221" s="7">
        <v>3416057.040000001</v>
      </c>
    </row>
    <row r="222" spans="1:3" x14ac:dyDescent="0.25">
      <c r="A222" s="28" t="s">
        <v>75</v>
      </c>
      <c r="B222" s="29">
        <v>33</v>
      </c>
      <c r="C222" s="7">
        <v>3416057.040000001</v>
      </c>
    </row>
    <row r="223" spans="1:3" x14ac:dyDescent="0.25">
      <c r="A223" s="28" t="s">
        <v>98</v>
      </c>
      <c r="B223" s="29">
        <v>876</v>
      </c>
      <c r="C223" s="7">
        <v>90680786.880000025</v>
      </c>
    </row>
    <row r="224" spans="1:3" x14ac:dyDescent="0.25">
      <c r="A224" s="87" t="s">
        <v>135</v>
      </c>
      <c r="B224" s="87"/>
      <c r="C224" s="7"/>
    </row>
    <row r="225" spans="1:3" x14ac:dyDescent="0.25">
      <c r="A225" s="26" t="s">
        <v>13</v>
      </c>
      <c r="B225" s="27">
        <v>205</v>
      </c>
      <c r="C225" s="7">
        <v>2034903.3300000005</v>
      </c>
    </row>
    <row r="226" spans="1:3" x14ac:dyDescent="0.25">
      <c r="A226" s="26" t="s">
        <v>14</v>
      </c>
      <c r="B226" s="27">
        <v>1310</v>
      </c>
      <c r="C226" s="7">
        <v>12608129.619999997</v>
      </c>
    </row>
    <row r="227" spans="1:3" x14ac:dyDescent="0.25">
      <c r="A227" s="26" t="s">
        <v>15</v>
      </c>
      <c r="B227" s="27">
        <v>190</v>
      </c>
      <c r="C227" s="7">
        <v>1877913.7199999997</v>
      </c>
    </row>
    <row r="228" spans="1:3" x14ac:dyDescent="0.25">
      <c r="A228" s="26" t="s">
        <v>16</v>
      </c>
      <c r="B228" s="27">
        <v>1015</v>
      </c>
      <c r="C228" s="7">
        <v>10375465.99</v>
      </c>
    </row>
    <row r="229" spans="1:3" ht="30" x14ac:dyDescent="0.25">
      <c r="A229" s="26" t="s">
        <v>17</v>
      </c>
      <c r="B229" s="27">
        <v>751</v>
      </c>
      <c r="C229" s="7">
        <v>8199492.1099999994</v>
      </c>
    </row>
    <row r="230" spans="1:3" x14ac:dyDescent="0.25">
      <c r="A230" s="26" t="s">
        <v>18</v>
      </c>
      <c r="B230" s="27">
        <v>194</v>
      </c>
      <c r="C230" s="7">
        <v>2004103.4199999995</v>
      </c>
    </row>
    <row r="231" spans="1:3" x14ac:dyDescent="0.25">
      <c r="A231" s="26" t="s">
        <v>19</v>
      </c>
      <c r="B231" s="27">
        <v>567</v>
      </c>
      <c r="C231" s="7">
        <v>6273153.2699999996</v>
      </c>
    </row>
    <row r="232" spans="1:3" x14ac:dyDescent="0.25">
      <c r="A232" s="26" t="s">
        <v>20</v>
      </c>
      <c r="B232" s="27">
        <v>165</v>
      </c>
      <c r="C232" s="7">
        <v>1262608.0499999998</v>
      </c>
    </row>
    <row r="233" spans="1:3" x14ac:dyDescent="0.25">
      <c r="A233" s="26" t="s">
        <v>21</v>
      </c>
      <c r="B233" s="27">
        <v>168</v>
      </c>
      <c r="C233" s="7">
        <v>1437747.09</v>
      </c>
    </row>
    <row r="234" spans="1:3" x14ac:dyDescent="0.25">
      <c r="A234" s="26" t="s">
        <v>22</v>
      </c>
      <c r="B234" s="27">
        <v>462</v>
      </c>
      <c r="C234" s="7">
        <v>4447633.4799999986</v>
      </c>
    </row>
    <row r="235" spans="1:3" x14ac:dyDescent="0.25">
      <c r="A235" s="26" t="s">
        <v>23</v>
      </c>
      <c r="B235" s="27">
        <v>129</v>
      </c>
      <c r="C235" s="7">
        <v>1183408.1400000001</v>
      </c>
    </row>
    <row r="236" spans="1:3" x14ac:dyDescent="0.25">
      <c r="A236" s="26" t="s">
        <v>24</v>
      </c>
      <c r="B236" s="27">
        <v>183</v>
      </c>
      <c r="C236" s="7">
        <v>1526225.3900000004</v>
      </c>
    </row>
    <row r="237" spans="1:3" x14ac:dyDescent="0.25">
      <c r="A237" s="26" t="s">
        <v>25</v>
      </c>
      <c r="B237" s="27">
        <v>148</v>
      </c>
      <c r="C237" s="7">
        <v>1237547.2</v>
      </c>
    </row>
    <row r="238" spans="1:3" x14ac:dyDescent="0.25">
      <c r="A238" s="28" t="s">
        <v>26</v>
      </c>
      <c r="B238" s="29">
        <v>1255</v>
      </c>
      <c r="C238" s="7">
        <v>9832561.2999999989</v>
      </c>
    </row>
    <row r="239" spans="1:3" x14ac:dyDescent="0.25">
      <c r="A239" s="26" t="s">
        <v>27</v>
      </c>
      <c r="B239" s="27">
        <v>542</v>
      </c>
      <c r="C239" s="7">
        <v>5356854.8099999996</v>
      </c>
    </row>
    <row r="240" spans="1:3" x14ac:dyDescent="0.25">
      <c r="A240" s="26" t="s">
        <v>28</v>
      </c>
      <c r="B240" s="27">
        <v>310</v>
      </c>
      <c r="C240" s="7">
        <v>2913946.35</v>
      </c>
    </row>
    <row r="241" spans="1:3" x14ac:dyDescent="0.25">
      <c r="A241" s="26" t="s">
        <v>29</v>
      </c>
      <c r="B241" s="27">
        <v>820</v>
      </c>
      <c r="C241" s="7">
        <v>7655357.6500000004</v>
      </c>
    </row>
    <row r="242" spans="1:3" ht="30" x14ac:dyDescent="0.25">
      <c r="A242" s="26" t="s">
        <v>30</v>
      </c>
      <c r="B242" s="27">
        <v>325</v>
      </c>
      <c r="C242" s="7">
        <v>2616085.75</v>
      </c>
    </row>
    <row r="243" spans="1:3" x14ac:dyDescent="0.25">
      <c r="A243" s="26" t="s">
        <v>31</v>
      </c>
      <c r="B243" s="27">
        <v>218</v>
      </c>
      <c r="C243" s="7">
        <v>1680990.44</v>
      </c>
    </row>
    <row r="244" spans="1:3" x14ac:dyDescent="0.25">
      <c r="A244" s="26" t="s">
        <v>32</v>
      </c>
      <c r="B244" s="27">
        <v>258</v>
      </c>
      <c r="C244" s="7">
        <v>2125868.5299999998</v>
      </c>
    </row>
    <row r="245" spans="1:3" x14ac:dyDescent="0.25">
      <c r="A245" s="26" t="s">
        <v>33</v>
      </c>
      <c r="B245" s="27">
        <v>306</v>
      </c>
      <c r="C245" s="7">
        <v>2515842.2799999998</v>
      </c>
    </row>
    <row r="246" spans="1:3" x14ac:dyDescent="0.25">
      <c r="A246" s="26" t="s">
        <v>34</v>
      </c>
      <c r="B246" s="27">
        <v>573</v>
      </c>
      <c r="C246" s="7">
        <v>5039432.1400000006</v>
      </c>
    </row>
    <row r="247" spans="1:3" x14ac:dyDescent="0.25">
      <c r="A247" s="26" t="s">
        <v>35</v>
      </c>
      <c r="B247" s="27">
        <v>302</v>
      </c>
      <c r="C247" s="7">
        <v>2567111.7300000004</v>
      </c>
    </row>
    <row r="248" spans="1:3" x14ac:dyDescent="0.25">
      <c r="A248" s="26" t="s">
        <v>36</v>
      </c>
      <c r="B248" s="27">
        <v>551</v>
      </c>
      <c r="C248" s="7">
        <v>4259006.51</v>
      </c>
    </row>
    <row r="249" spans="1:3" x14ac:dyDescent="0.25">
      <c r="A249" s="26" t="s">
        <v>37</v>
      </c>
      <c r="B249" s="27">
        <v>1201</v>
      </c>
      <c r="C249" s="7">
        <v>10060882.15</v>
      </c>
    </row>
    <row r="250" spans="1:3" x14ac:dyDescent="0.25">
      <c r="A250" s="26" t="s">
        <v>38</v>
      </c>
      <c r="B250" s="27">
        <v>415</v>
      </c>
      <c r="C250" s="7">
        <v>3209320.3100000005</v>
      </c>
    </row>
    <row r="251" spans="1:3" x14ac:dyDescent="0.25">
      <c r="A251" s="26" t="s">
        <v>39</v>
      </c>
      <c r="B251" s="27">
        <v>920</v>
      </c>
      <c r="C251" s="7">
        <v>7312317.9499999993</v>
      </c>
    </row>
    <row r="252" spans="1:3" x14ac:dyDescent="0.25">
      <c r="A252" s="26" t="s">
        <v>40</v>
      </c>
      <c r="B252" s="27">
        <v>516</v>
      </c>
      <c r="C252" s="7">
        <v>4838371.41</v>
      </c>
    </row>
    <row r="253" spans="1:3" x14ac:dyDescent="0.25">
      <c r="A253" s="28" t="s">
        <v>41</v>
      </c>
      <c r="B253" s="29">
        <v>12744</v>
      </c>
      <c r="C253" s="7">
        <f>SUM(C225:C252)-C238</f>
        <v>116619718.82000001</v>
      </c>
    </row>
    <row r="254" spans="1:3" x14ac:dyDescent="0.25">
      <c r="A254" s="26" t="s">
        <v>43</v>
      </c>
      <c r="B254" s="27">
        <v>665</v>
      </c>
      <c r="C254" s="7">
        <v>6234765.2500000009</v>
      </c>
    </row>
    <row r="255" spans="1:3" x14ac:dyDescent="0.25">
      <c r="A255" s="26" t="s">
        <v>45</v>
      </c>
      <c r="B255" s="27">
        <v>1036</v>
      </c>
      <c r="C255" s="7">
        <v>13449262.829999996</v>
      </c>
    </row>
    <row r="256" spans="1:3" x14ac:dyDescent="0.25">
      <c r="A256" s="26" t="s">
        <v>46</v>
      </c>
      <c r="B256" s="27">
        <v>351</v>
      </c>
      <c r="C256" s="7">
        <v>2685911.67</v>
      </c>
    </row>
    <row r="257" spans="1:3" x14ac:dyDescent="0.25">
      <c r="A257" s="26" t="s">
        <v>48</v>
      </c>
      <c r="B257" s="27">
        <v>726</v>
      </c>
      <c r="C257" s="7">
        <v>8004891.2700000023</v>
      </c>
    </row>
    <row r="258" spans="1:3" x14ac:dyDescent="0.25">
      <c r="A258" s="26" t="s">
        <v>49</v>
      </c>
      <c r="B258" s="27">
        <v>820</v>
      </c>
      <c r="C258" s="7">
        <v>8036340.9300000006</v>
      </c>
    </row>
    <row r="259" spans="1:3" x14ac:dyDescent="0.25">
      <c r="A259" s="26" t="s">
        <v>50</v>
      </c>
      <c r="B259" s="27">
        <v>705</v>
      </c>
      <c r="C259" s="7">
        <v>5579771.1100000003</v>
      </c>
    </row>
    <row r="260" spans="1:3" x14ac:dyDescent="0.25">
      <c r="A260" s="26" t="s">
        <v>51</v>
      </c>
      <c r="B260" s="27">
        <v>454</v>
      </c>
      <c r="C260" s="7">
        <v>3213530.04</v>
      </c>
    </row>
    <row r="261" spans="1:3" x14ac:dyDescent="0.25">
      <c r="A261" s="26" t="s">
        <v>52</v>
      </c>
      <c r="B261" s="27">
        <v>1482</v>
      </c>
      <c r="C261" s="7">
        <v>12628092.649999999</v>
      </c>
    </row>
    <row r="262" spans="1:3" x14ac:dyDescent="0.25">
      <c r="A262" s="26" t="s">
        <v>53</v>
      </c>
      <c r="B262" s="27">
        <v>1297</v>
      </c>
      <c r="C262" s="7">
        <v>16196832.240000006</v>
      </c>
    </row>
    <row r="263" spans="1:3" x14ac:dyDescent="0.25">
      <c r="A263" s="28" t="s">
        <v>54</v>
      </c>
      <c r="B263" s="29">
        <v>7536</v>
      </c>
      <c r="C263" s="7">
        <v>76029397.99000001</v>
      </c>
    </row>
    <row r="264" spans="1:3" x14ac:dyDescent="0.25">
      <c r="A264" s="26" t="s">
        <v>55</v>
      </c>
      <c r="B264" s="27">
        <v>230</v>
      </c>
      <c r="C264" s="7">
        <v>2471587.42</v>
      </c>
    </row>
    <row r="265" spans="1:3" x14ac:dyDescent="0.25">
      <c r="A265" s="26" t="s">
        <v>60</v>
      </c>
      <c r="B265" s="27">
        <v>3043</v>
      </c>
      <c r="C265" s="7">
        <v>32795412.100000001</v>
      </c>
    </row>
    <row r="266" spans="1:3" x14ac:dyDescent="0.25">
      <c r="A266" s="26" t="s">
        <v>62</v>
      </c>
      <c r="B266" s="27">
        <v>90</v>
      </c>
      <c r="C266" s="7">
        <v>884781.90000000014</v>
      </c>
    </row>
    <row r="267" spans="1:3" x14ac:dyDescent="0.25">
      <c r="A267" s="28" t="s">
        <v>71</v>
      </c>
      <c r="B267" s="29">
        <v>3363</v>
      </c>
      <c r="C267" s="7">
        <v>36151781.420000002</v>
      </c>
    </row>
    <row r="268" spans="1:3" x14ac:dyDescent="0.25">
      <c r="A268" s="26" t="s">
        <v>72</v>
      </c>
      <c r="B268" s="27">
        <v>516</v>
      </c>
      <c r="C268" s="7">
        <v>6969055.8699999992</v>
      </c>
    </row>
    <row r="269" spans="1:3" x14ac:dyDescent="0.25">
      <c r="A269" s="26" t="s">
        <v>74</v>
      </c>
      <c r="B269" s="27">
        <v>367</v>
      </c>
      <c r="C269" s="7">
        <v>3484798.17</v>
      </c>
    </row>
    <row r="270" spans="1:3" x14ac:dyDescent="0.25">
      <c r="A270" s="28" t="s">
        <v>75</v>
      </c>
      <c r="B270" s="29">
        <v>883</v>
      </c>
      <c r="C270" s="7">
        <v>10453854.039999999</v>
      </c>
    </row>
    <row r="271" spans="1:3" x14ac:dyDescent="0.25">
      <c r="A271" s="28" t="s">
        <v>98</v>
      </c>
      <c r="B271" s="29">
        <v>24526</v>
      </c>
      <c r="C271" s="7">
        <f>C253+C263+C267+C270</f>
        <v>239254752.27000001</v>
      </c>
    </row>
    <row r="272" spans="1:3" x14ac:dyDescent="0.25">
      <c r="A272" s="87" t="s">
        <v>136</v>
      </c>
      <c r="B272" s="87"/>
      <c r="C272" s="7"/>
    </row>
    <row r="273" spans="1:3" x14ac:dyDescent="0.25">
      <c r="A273" s="26" t="s">
        <v>47</v>
      </c>
      <c r="B273" s="27">
        <v>240</v>
      </c>
      <c r="C273" s="7">
        <v>2812173.5999999996</v>
      </c>
    </row>
    <row r="274" spans="1:3" x14ac:dyDescent="0.25">
      <c r="A274" s="28" t="s">
        <v>54</v>
      </c>
      <c r="B274" s="29">
        <v>240</v>
      </c>
      <c r="C274" s="7">
        <v>2812173.5999999996</v>
      </c>
    </row>
    <row r="275" spans="1:3" x14ac:dyDescent="0.25">
      <c r="A275" s="28" t="s">
        <v>98</v>
      </c>
      <c r="B275" s="29">
        <v>240</v>
      </c>
      <c r="C275" s="7">
        <v>2812173.5999999996</v>
      </c>
    </row>
    <row r="276" spans="1:3" x14ac:dyDescent="0.25">
      <c r="A276" s="87" t="s">
        <v>137</v>
      </c>
      <c r="B276" s="87"/>
      <c r="C276" s="7"/>
    </row>
    <row r="277" spans="1:3" x14ac:dyDescent="0.25">
      <c r="A277" s="26" t="s">
        <v>52</v>
      </c>
      <c r="B277" s="27">
        <v>90</v>
      </c>
      <c r="C277" s="7">
        <v>2029738.4999999998</v>
      </c>
    </row>
    <row r="278" spans="1:3" x14ac:dyDescent="0.25">
      <c r="A278" s="28" t="s">
        <v>54</v>
      </c>
      <c r="B278" s="29">
        <v>90</v>
      </c>
      <c r="C278" s="7">
        <v>2029738.4999999998</v>
      </c>
    </row>
    <row r="279" spans="1:3" x14ac:dyDescent="0.25">
      <c r="A279" s="26" t="s">
        <v>62</v>
      </c>
      <c r="B279" s="27">
        <v>100</v>
      </c>
      <c r="C279" s="7">
        <v>1623961.1700000002</v>
      </c>
    </row>
    <row r="280" spans="1:3" x14ac:dyDescent="0.25">
      <c r="A280" s="26" t="s">
        <v>70</v>
      </c>
      <c r="B280" s="27">
        <v>255</v>
      </c>
      <c r="C280" s="7">
        <v>7835504.9000000004</v>
      </c>
    </row>
    <row r="281" spans="1:3" x14ac:dyDescent="0.25">
      <c r="A281" s="28" t="s">
        <v>71</v>
      </c>
      <c r="B281" s="29">
        <v>355</v>
      </c>
      <c r="C281" s="7">
        <v>9459466.0700000003</v>
      </c>
    </row>
    <row r="282" spans="1:3" x14ac:dyDescent="0.25">
      <c r="A282" s="28" t="s">
        <v>98</v>
      </c>
      <c r="B282" s="29">
        <v>445</v>
      </c>
      <c r="C282" s="7">
        <v>11489204.57</v>
      </c>
    </row>
    <row r="283" spans="1:3" x14ac:dyDescent="0.25">
      <c r="A283" s="87" t="s">
        <v>138</v>
      </c>
      <c r="B283" s="87"/>
      <c r="C283" s="7"/>
    </row>
    <row r="284" spans="1:3" x14ac:dyDescent="0.25">
      <c r="A284" s="26" t="s">
        <v>13</v>
      </c>
      <c r="B284" s="27">
        <v>112</v>
      </c>
      <c r="C284" s="7">
        <v>864216.97000000009</v>
      </c>
    </row>
    <row r="285" spans="1:3" x14ac:dyDescent="0.25">
      <c r="A285" s="26" t="s">
        <v>14</v>
      </c>
      <c r="B285" s="27">
        <v>48</v>
      </c>
      <c r="C285" s="7">
        <v>549489.60000000009</v>
      </c>
    </row>
    <row r="286" spans="1:3" x14ac:dyDescent="0.25">
      <c r="A286" s="26" t="s">
        <v>15</v>
      </c>
      <c r="B286" s="27">
        <v>80</v>
      </c>
      <c r="C286" s="7">
        <v>709165.03000000014</v>
      </c>
    </row>
    <row r="287" spans="1:3" x14ac:dyDescent="0.25">
      <c r="A287" s="26" t="s">
        <v>16</v>
      </c>
      <c r="B287" s="27">
        <v>30</v>
      </c>
      <c r="C287" s="7">
        <v>449501.24</v>
      </c>
    </row>
    <row r="288" spans="1:3" x14ac:dyDescent="0.25">
      <c r="A288" s="26" t="s">
        <v>18</v>
      </c>
      <c r="B288" s="27">
        <v>165</v>
      </c>
      <c r="C288" s="7">
        <v>1183695.1499999999</v>
      </c>
    </row>
    <row r="289" spans="1:3" x14ac:dyDescent="0.25">
      <c r="A289" s="26" t="s">
        <v>19</v>
      </c>
      <c r="B289" s="27">
        <v>60</v>
      </c>
      <c r="C289" s="7">
        <v>430434.59999999992</v>
      </c>
    </row>
    <row r="290" spans="1:3" x14ac:dyDescent="0.25">
      <c r="A290" s="26" t="s">
        <v>23</v>
      </c>
      <c r="B290" s="27">
        <v>80</v>
      </c>
      <c r="C290" s="7">
        <v>659999.79999999993</v>
      </c>
    </row>
    <row r="291" spans="1:3" x14ac:dyDescent="0.25">
      <c r="A291" s="28" t="s">
        <v>26</v>
      </c>
      <c r="B291" s="29">
        <v>80</v>
      </c>
      <c r="C291" s="7">
        <v>659999.79999999993</v>
      </c>
    </row>
    <row r="292" spans="1:3" x14ac:dyDescent="0.25">
      <c r="A292" s="26" t="s">
        <v>27</v>
      </c>
      <c r="B292" s="27">
        <v>33</v>
      </c>
      <c r="C292" s="7">
        <v>386673.86999999988</v>
      </c>
    </row>
    <row r="293" spans="1:3" x14ac:dyDescent="0.25">
      <c r="A293" s="26" t="s">
        <v>32</v>
      </c>
      <c r="B293" s="27">
        <v>12</v>
      </c>
      <c r="C293" s="7">
        <v>104260.86</v>
      </c>
    </row>
    <row r="294" spans="1:3" x14ac:dyDescent="0.25">
      <c r="A294" s="26" t="s">
        <v>33</v>
      </c>
      <c r="B294" s="27">
        <v>28</v>
      </c>
      <c r="C294" s="7">
        <v>253765.18</v>
      </c>
    </row>
    <row r="295" spans="1:3" x14ac:dyDescent="0.25">
      <c r="A295" s="26" t="s">
        <v>35</v>
      </c>
      <c r="B295" s="27">
        <v>25</v>
      </c>
      <c r="C295" s="7">
        <v>213782.58999999997</v>
      </c>
    </row>
    <row r="296" spans="1:3" x14ac:dyDescent="0.25">
      <c r="A296" s="26" t="s">
        <v>38</v>
      </c>
      <c r="B296" s="27">
        <v>90</v>
      </c>
      <c r="C296" s="7">
        <v>863739.1</v>
      </c>
    </row>
    <row r="297" spans="1:3" x14ac:dyDescent="0.25">
      <c r="A297" s="26" t="s">
        <v>39</v>
      </c>
      <c r="B297" s="27">
        <v>27</v>
      </c>
      <c r="C297" s="7">
        <v>297478.14999999997</v>
      </c>
    </row>
    <row r="298" spans="1:3" x14ac:dyDescent="0.25">
      <c r="A298" s="28" t="s">
        <v>41</v>
      </c>
      <c r="B298" s="29">
        <v>790</v>
      </c>
      <c r="C298" s="7">
        <v>6966202.1400000006</v>
      </c>
    </row>
    <row r="299" spans="1:3" x14ac:dyDescent="0.25">
      <c r="A299" s="26" t="s">
        <v>45</v>
      </c>
      <c r="B299" s="27">
        <v>26</v>
      </c>
      <c r="C299" s="7">
        <v>186521.66000000003</v>
      </c>
    </row>
    <row r="300" spans="1:3" x14ac:dyDescent="0.25">
      <c r="A300" s="26" t="s">
        <v>47</v>
      </c>
      <c r="B300" s="27">
        <v>380</v>
      </c>
      <c r="C300" s="7">
        <v>5433520.8999999994</v>
      </c>
    </row>
    <row r="301" spans="1:3" x14ac:dyDescent="0.25">
      <c r="A301" s="26" t="s">
        <v>53</v>
      </c>
      <c r="B301" s="27">
        <v>340</v>
      </c>
      <c r="C301" s="7">
        <v>6504346.1999999993</v>
      </c>
    </row>
    <row r="302" spans="1:3" x14ac:dyDescent="0.25">
      <c r="A302" s="28" t="s">
        <v>54</v>
      </c>
      <c r="B302" s="29">
        <v>746</v>
      </c>
      <c r="C302" s="7">
        <v>12124388.759999998</v>
      </c>
    </row>
    <row r="303" spans="1:3" x14ac:dyDescent="0.25">
      <c r="A303" s="26" t="s">
        <v>72</v>
      </c>
      <c r="B303" s="27">
        <v>146</v>
      </c>
      <c r="C303" s="7">
        <v>2255132.02</v>
      </c>
    </row>
    <row r="304" spans="1:3" x14ac:dyDescent="0.25">
      <c r="A304" s="26" t="s">
        <v>74</v>
      </c>
      <c r="B304" s="27">
        <v>63</v>
      </c>
      <c r="C304" s="7">
        <v>970486.71000000008</v>
      </c>
    </row>
    <row r="305" spans="1:3" x14ac:dyDescent="0.25">
      <c r="A305" s="28" t="s">
        <v>75</v>
      </c>
      <c r="B305" s="29">
        <v>209</v>
      </c>
      <c r="C305" s="7">
        <v>3225618.73</v>
      </c>
    </row>
    <row r="306" spans="1:3" x14ac:dyDescent="0.25">
      <c r="A306" s="26" t="s">
        <v>78</v>
      </c>
      <c r="B306" s="27">
        <v>60</v>
      </c>
      <c r="C306" s="7">
        <v>430434.59999999992</v>
      </c>
    </row>
    <row r="307" spans="1:3" x14ac:dyDescent="0.25">
      <c r="A307" s="28" t="s">
        <v>97</v>
      </c>
      <c r="B307" s="29">
        <v>60</v>
      </c>
      <c r="C307" s="7">
        <v>430434.59999999992</v>
      </c>
    </row>
    <row r="308" spans="1:3" x14ac:dyDescent="0.25">
      <c r="A308" s="28" t="s">
        <v>98</v>
      </c>
      <c r="B308" s="29">
        <v>1805</v>
      </c>
      <c r="C308" s="7">
        <f>C298+C302+C305+C307</f>
        <v>22746644.23</v>
      </c>
    </row>
    <row r="309" spans="1:3" x14ac:dyDescent="0.25">
      <c r="A309" s="87" t="s">
        <v>139</v>
      </c>
      <c r="B309" s="87"/>
      <c r="C309" s="7"/>
    </row>
    <row r="310" spans="1:3" ht="30" x14ac:dyDescent="0.25">
      <c r="A310" s="26" t="s">
        <v>69</v>
      </c>
      <c r="B310" s="27">
        <v>84</v>
      </c>
      <c r="C310" s="7">
        <v>1604033.42</v>
      </c>
    </row>
    <row r="311" spans="1:3" x14ac:dyDescent="0.25">
      <c r="A311" s="28" t="s">
        <v>71</v>
      </c>
      <c r="B311" s="29">
        <v>84</v>
      </c>
      <c r="C311" s="7">
        <v>1604033.42</v>
      </c>
    </row>
    <row r="312" spans="1:3" x14ac:dyDescent="0.25">
      <c r="A312" s="26" t="s">
        <v>80</v>
      </c>
      <c r="B312" s="27">
        <v>60</v>
      </c>
      <c r="C312" s="7">
        <v>667173.60000000009</v>
      </c>
    </row>
    <row r="313" spans="1:3" x14ac:dyDescent="0.25">
      <c r="A313" s="28" t="s">
        <v>97</v>
      </c>
      <c r="B313" s="29">
        <v>60</v>
      </c>
      <c r="C313" s="7">
        <v>667173.60000000009</v>
      </c>
    </row>
    <row r="314" spans="1:3" x14ac:dyDescent="0.25">
      <c r="A314" s="28" t="s">
        <v>98</v>
      </c>
      <c r="B314" s="29">
        <v>144</v>
      </c>
      <c r="C314" s="7">
        <v>2271207.02</v>
      </c>
    </row>
    <row r="315" spans="1:3" x14ac:dyDescent="0.25">
      <c r="A315" s="28" t="s">
        <v>98</v>
      </c>
      <c r="B315" s="29">
        <v>68286</v>
      </c>
      <c r="C315" s="17">
        <f>C45+C49+C56+C62+C69+C82+C117+C121+C126+C140+C144+C151+C164+C190+C194+C200+C204+C213+C217+C223+C271+C275+C282+C308+C314</f>
        <v>1555012495.79</v>
      </c>
    </row>
  </sheetData>
  <mergeCells count="29">
    <mergeCell ref="A145:B145"/>
    <mergeCell ref="A46:B46"/>
    <mergeCell ref="A118:B118"/>
    <mergeCell ref="A122:B122"/>
    <mergeCell ref="A127:B127"/>
    <mergeCell ref="A141:B141"/>
    <mergeCell ref="A1:C2"/>
    <mergeCell ref="C3:C5"/>
    <mergeCell ref="A272:B272"/>
    <mergeCell ref="A276:B276"/>
    <mergeCell ref="A283:B283"/>
    <mergeCell ref="A191:B191"/>
    <mergeCell ref="A57:B57"/>
    <mergeCell ref="A63:B63"/>
    <mergeCell ref="A70:B70"/>
    <mergeCell ref="A83:B83"/>
    <mergeCell ref="A152:B152"/>
    <mergeCell ref="A165:B165"/>
    <mergeCell ref="A50:B50"/>
    <mergeCell ref="A3:A5"/>
    <mergeCell ref="B3:B5"/>
    <mergeCell ref="A6:B6"/>
    <mergeCell ref="A309:B309"/>
    <mergeCell ref="A195:B195"/>
    <mergeCell ref="A201:B201"/>
    <mergeCell ref="A205:B205"/>
    <mergeCell ref="A214:B214"/>
    <mergeCell ref="A218:B218"/>
    <mergeCell ref="A224:B22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6"/>
  <sheetViews>
    <sheetView topLeftCell="A469" workbookViewId="0">
      <selection activeCell="A229" sqref="A229:XFD229"/>
    </sheetView>
  </sheetViews>
  <sheetFormatPr defaultRowHeight="15" x14ac:dyDescent="0.25"/>
  <cols>
    <col min="1" max="1" width="71.5703125" style="10" customWidth="1"/>
    <col min="2" max="2" width="21.140625" style="10" customWidth="1"/>
    <col min="3" max="3" width="16.85546875" style="15" customWidth="1"/>
    <col min="4" max="4" width="3.85546875" style="10" customWidth="1"/>
    <col min="5" max="16384" width="9.140625" style="10"/>
  </cols>
  <sheetData>
    <row r="1" spans="1:3" ht="36" customHeight="1" x14ac:dyDescent="0.25">
      <c r="A1" s="97" t="s">
        <v>140</v>
      </c>
      <c r="B1" s="97"/>
      <c r="C1" s="97"/>
    </row>
    <row r="2" spans="1:3" ht="15" customHeight="1" x14ac:dyDescent="0.25">
      <c r="A2" s="82"/>
      <c r="B2" s="82"/>
      <c r="C2" s="82"/>
    </row>
    <row r="3" spans="1:3" ht="15" customHeight="1" x14ac:dyDescent="0.25">
      <c r="A3" s="98" t="s">
        <v>100</v>
      </c>
      <c r="B3" s="84" t="s">
        <v>361</v>
      </c>
      <c r="C3" s="101" t="s">
        <v>355</v>
      </c>
    </row>
    <row r="4" spans="1:3" x14ac:dyDescent="0.25">
      <c r="A4" s="99"/>
      <c r="B4" s="85"/>
      <c r="C4" s="102"/>
    </row>
    <row r="5" spans="1:3" x14ac:dyDescent="0.25">
      <c r="A5" s="100"/>
      <c r="B5" s="86"/>
      <c r="C5" s="103"/>
    </row>
    <row r="6" spans="1:3" ht="15" customHeight="1" x14ac:dyDescent="0.25">
      <c r="A6" s="96" t="s">
        <v>110</v>
      </c>
      <c r="B6" s="96"/>
      <c r="C6" s="7"/>
    </row>
    <row r="7" spans="1:3" ht="30" customHeight="1" x14ac:dyDescent="0.25">
      <c r="A7" s="23" t="s">
        <v>69</v>
      </c>
      <c r="B7" s="41">
        <v>250</v>
      </c>
      <c r="C7" s="7">
        <v>6936691.3512624605</v>
      </c>
    </row>
    <row r="8" spans="1:3" ht="15" customHeight="1" x14ac:dyDescent="0.25">
      <c r="A8" s="25" t="s">
        <v>71</v>
      </c>
      <c r="B8" s="41"/>
      <c r="C8" s="7">
        <f>SUM(C7)</f>
        <v>6936691.3512624605</v>
      </c>
    </row>
    <row r="9" spans="1:3" x14ac:dyDescent="0.25">
      <c r="A9" s="25" t="s">
        <v>98</v>
      </c>
      <c r="B9" s="42">
        <v>250</v>
      </c>
      <c r="C9" s="7">
        <f>C8</f>
        <v>6936691.3512624605</v>
      </c>
    </row>
    <row r="10" spans="1:3" ht="15" customHeight="1" x14ac:dyDescent="0.25">
      <c r="A10" s="96" t="s">
        <v>141</v>
      </c>
      <c r="B10" s="96"/>
      <c r="C10" s="7"/>
    </row>
    <row r="11" spans="1:3" ht="15" customHeight="1" x14ac:dyDescent="0.25">
      <c r="A11" s="23" t="s">
        <v>67</v>
      </c>
      <c r="B11" s="41">
        <v>0</v>
      </c>
      <c r="C11" s="7"/>
    </row>
    <row r="12" spans="1:3" x14ac:dyDescent="0.25">
      <c r="A12" s="25" t="s">
        <v>98</v>
      </c>
      <c r="B12" s="42">
        <v>0</v>
      </c>
      <c r="C12" s="7"/>
    </row>
    <row r="13" spans="1:3" ht="15" customHeight="1" x14ac:dyDescent="0.25">
      <c r="A13" s="96" t="s">
        <v>142</v>
      </c>
      <c r="B13" s="96"/>
      <c r="C13" s="7"/>
    </row>
    <row r="14" spans="1:3" ht="15" customHeight="1" x14ac:dyDescent="0.25">
      <c r="A14" s="23" t="s">
        <v>70</v>
      </c>
      <c r="B14" s="41">
        <v>315</v>
      </c>
      <c r="C14" s="7">
        <v>15336078.425570298</v>
      </c>
    </row>
    <row r="15" spans="1:3" ht="15" customHeight="1" x14ac:dyDescent="0.25">
      <c r="A15" s="25" t="s">
        <v>71</v>
      </c>
      <c r="B15" s="41"/>
      <c r="C15" s="7">
        <f>SUM(C14)</f>
        <v>15336078.425570298</v>
      </c>
    </row>
    <row r="16" spans="1:3" x14ac:dyDescent="0.25">
      <c r="A16" s="25" t="s">
        <v>98</v>
      </c>
      <c r="B16" s="42">
        <v>315</v>
      </c>
      <c r="C16" s="7">
        <f>C15</f>
        <v>15336078.425570298</v>
      </c>
    </row>
    <row r="17" spans="1:3" ht="15" customHeight="1" x14ac:dyDescent="0.25">
      <c r="A17" s="96" t="s">
        <v>143</v>
      </c>
      <c r="B17" s="96"/>
      <c r="C17" s="7"/>
    </row>
    <row r="18" spans="1:3" ht="15" customHeight="1" x14ac:dyDescent="0.25">
      <c r="A18" s="23" t="s">
        <v>68</v>
      </c>
      <c r="B18" s="41">
        <v>8102</v>
      </c>
      <c r="C18" s="7">
        <v>617698583.19975436</v>
      </c>
    </row>
    <row r="19" spans="1:3" ht="30" customHeight="1" x14ac:dyDescent="0.25">
      <c r="A19" s="23" t="s">
        <v>69</v>
      </c>
      <c r="B19" s="41">
        <v>244</v>
      </c>
      <c r="C19" s="7">
        <v>41581146.291788086</v>
      </c>
    </row>
    <row r="20" spans="1:3" ht="15" customHeight="1" x14ac:dyDescent="0.25">
      <c r="A20" s="25" t="s">
        <v>71</v>
      </c>
      <c r="B20" s="41"/>
      <c r="C20" s="7">
        <f>SUM(C18:C19)</f>
        <v>659279729.49154246</v>
      </c>
    </row>
    <row r="21" spans="1:3" x14ac:dyDescent="0.25">
      <c r="A21" s="25" t="s">
        <v>98</v>
      </c>
      <c r="B21" s="42">
        <v>8346</v>
      </c>
      <c r="C21" s="7">
        <f>C20</f>
        <v>659279729.49154246</v>
      </c>
    </row>
    <row r="22" spans="1:3" ht="15" customHeight="1" x14ac:dyDescent="0.25">
      <c r="A22" s="96" t="s">
        <v>144</v>
      </c>
      <c r="B22" s="96"/>
      <c r="C22" s="7"/>
    </row>
    <row r="23" spans="1:3" ht="30" customHeight="1" x14ac:dyDescent="0.25">
      <c r="A23" s="23" t="s">
        <v>44</v>
      </c>
      <c r="B23" s="41">
        <v>628</v>
      </c>
      <c r="C23" s="7">
        <v>30827730.37663012</v>
      </c>
    </row>
    <row r="24" spans="1:3" ht="15" customHeight="1" x14ac:dyDescent="0.25">
      <c r="A24" s="25" t="s">
        <v>54</v>
      </c>
      <c r="B24" s="42">
        <v>628</v>
      </c>
      <c r="C24" s="7">
        <f>SUM(C23)</f>
        <v>30827730.37663012</v>
      </c>
    </row>
    <row r="25" spans="1:3" ht="30" customHeight="1" x14ac:dyDescent="0.25">
      <c r="A25" s="23" t="s">
        <v>69</v>
      </c>
      <c r="B25" s="41">
        <v>710</v>
      </c>
      <c r="C25" s="7">
        <v>51707880.998335592</v>
      </c>
    </row>
    <row r="26" spans="1:3" ht="15" customHeight="1" x14ac:dyDescent="0.25">
      <c r="A26" s="23" t="s">
        <v>70</v>
      </c>
      <c r="B26" s="41">
        <v>310</v>
      </c>
      <c r="C26" s="7">
        <v>16145141.549487183</v>
      </c>
    </row>
    <row r="27" spans="1:3" ht="15" customHeight="1" x14ac:dyDescent="0.25">
      <c r="A27" s="25" t="s">
        <v>71</v>
      </c>
      <c r="B27" s="42">
        <v>1030</v>
      </c>
      <c r="C27" s="7">
        <f>SUM(C25:C26)</f>
        <v>67853022.547822773</v>
      </c>
    </row>
    <row r="28" spans="1:3" ht="15" customHeight="1" x14ac:dyDescent="0.25">
      <c r="A28" s="23" t="s">
        <v>72</v>
      </c>
      <c r="B28" s="41">
        <v>10</v>
      </c>
      <c r="C28" s="7">
        <v>386064.26834782609</v>
      </c>
    </row>
    <row r="29" spans="1:3" ht="15" customHeight="1" x14ac:dyDescent="0.25">
      <c r="A29" s="25" t="s">
        <v>75</v>
      </c>
      <c r="B29" s="42">
        <v>10</v>
      </c>
      <c r="C29" s="7">
        <f>SUM(C28)</f>
        <v>386064.26834782609</v>
      </c>
    </row>
    <row r="30" spans="1:3" x14ac:dyDescent="0.25">
      <c r="A30" s="25" t="s">
        <v>98</v>
      </c>
      <c r="B30" s="42">
        <v>1668</v>
      </c>
      <c r="C30" s="7">
        <f>C24+C27+C29</f>
        <v>99066817.19280073</v>
      </c>
    </row>
    <row r="31" spans="1:3" ht="15" customHeight="1" x14ac:dyDescent="0.25">
      <c r="A31" s="96" t="s">
        <v>145</v>
      </c>
      <c r="B31" s="96"/>
      <c r="C31" s="7"/>
    </row>
    <row r="32" spans="1:3" ht="15" customHeight="1" x14ac:dyDescent="0.25">
      <c r="A32" s="23" t="s">
        <v>47</v>
      </c>
      <c r="B32" s="41">
        <v>579</v>
      </c>
      <c r="C32" s="7">
        <v>8809461.4479445126</v>
      </c>
    </row>
    <row r="33" spans="1:3" ht="15" customHeight="1" x14ac:dyDescent="0.25">
      <c r="A33" s="23" t="s">
        <v>49</v>
      </c>
      <c r="B33" s="41">
        <v>294</v>
      </c>
      <c r="C33" s="7">
        <v>6102443.9939839579</v>
      </c>
    </row>
    <row r="34" spans="1:3" ht="15" customHeight="1" x14ac:dyDescent="0.25">
      <c r="A34" s="23" t="s">
        <v>53</v>
      </c>
      <c r="B34" s="41">
        <v>288</v>
      </c>
      <c r="C34" s="7">
        <v>6979124.2503633052</v>
      </c>
    </row>
    <row r="35" spans="1:3" ht="15" customHeight="1" x14ac:dyDescent="0.25">
      <c r="A35" s="25" t="s">
        <v>54</v>
      </c>
      <c r="B35" s="42">
        <v>1161</v>
      </c>
      <c r="C35" s="7">
        <f>SUM(C32:C34)</f>
        <v>21891029.692291774</v>
      </c>
    </row>
    <row r="36" spans="1:3" ht="30" customHeight="1" x14ac:dyDescent="0.25">
      <c r="A36" s="23" t="s">
        <v>69</v>
      </c>
      <c r="B36" s="41">
        <v>245</v>
      </c>
      <c r="C36" s="7">
        <v>5292070.0331279188</v>
      </c>
    </row>
    <row r="37" spans="1:3" ht="15" customHeight="1" x14ac:dyDescent="0.25">
      <c r="A37" s="23" t="s">
        <v>70</v>
      </c>
      <c r="B37" s="41">
        <v>880</v>
      </c>
      <c r="C37" s="7">
        <v>20425726.454349317</v>
      </c>
    </row>
    <row r="38" spans="1:3" ht="15" customHeight="1" x14ac:dyDescent="0.25">
      <c r="A38" s="25" t="s">
        <v>71</v>
      </c>
      <c r="B38" s="42">
        <v>1125</v>
      </c>
      <c r="C38" s="7">
        <f>SUM(C36:C37)</f>
        <v>25717796.487477235</v>
      </c>
    </row>
    <row r="39" spans="1:3" x14ac:dyDescent="0.25">
      <c r="A39" s="25" t="s">
        <v>98</v>
      </c>
      <c r="B39" s="42">
        <v>2286</v>
      </c>
      <c r="C39" s="7">
        <f>C35+C38</f>
        <v>47608826.179769009</v>
      </c>
    </row>
    <row r="40" spans="1:3" ht="15" customHeight="1" x14ac:dyDescent="0.25">
      <c r="A40" s="96" t="s">
        <v>146</v>
      </c>
      <c r="B40" s="96"/>
      <c r="C40" s="7"/>
    </row>
    <row r="41" spans="1:3" ht="30" customHeight="1" x14ac:dyDescent="0.25">
      <c r="A41" s="23" t="s">
        <v>69</v>
      </c>
      <c r="B41" s="41">
        <v>125</v>
      </c>
      <c r="C41" s="7">
        <v>8335274.7646732666</v>
      </c>
    </row>
    <row r="42" spans="1:3" ht="15" customHeight="1" x14ac:dyDescent="0.25">
      <c r="A42" s="23" t="s">
        <v>70</v>
      </c>
      <c r="B42" s="41">
        <v>1100</v>
      </c>
      <c r="C42" s="7">
        <v>184161663.89694199</v>
      </c>
    </row>
    <row r="43" spans="1:3" ht="15" customHeight="1" x14ac:dyDescent="0.25">
      <c r="A43" s="25" t="s">
        <v>71</v>
      </c>
      <c r="B43" s="42">
        <v>1225</v>
      </c>
      <c r="C43" s="7">
        <f>SUM(C41:C42)</f>
        <v>192496938.66161525</v>
      </c>
    </row>
    <row r="44" spans="1:3" x14ac:dyDescent="0.25">
      <c r="A44" s="25" t="s">
        <v>98</v>
      </c>
      <c r="B44" s="42">
        <v>1225</v>
      </c>
      <c r="C44" s="7">
        <f>C43</f>
        <v>192496938.66161525</v>
      </c>
    </row>
    <row r="45" spans="1:3" ht="15" customHeight="1" x14ac:dyDescent="0.25">
      <c r="A45" s="96" t="s">
        <v>147</v>
      </c>
      <c r="B45" s="96"/>
      <c r="C45" s="7"/>
    </row>
    <row r="46" spans="1:3" ht="15" customHeight="1" x14ac:dyDescent="0.25">
      <c r="A46" s="23" t="s">
        <v>60</v>
      </c>
      <c r="B46" s="41">
        <v>1063</v>
      </c>
      <c r="C46" s="7">
        <v>37938185.637717791</v>
      </c>
    </row>
    <row r="47" spans="1:3" ht="15" customHeight="1" x14ac:dyDescent="0.25">
      <c r="A47" s="25" t="s">
        <v>71</v>
      </c>
      <c r="B47" s="42">
        <v>1063</v>
      </c>
      <c r="C47" s="7">
        <f>SUM(C46)</f>
        <v>37938185.637717791</v>
      </c>
    </row>
    <row r="48" spans="1:3" x14ac:dyDescent="0.25">
      <c r="A48" s="25" t="s">
        <v>98</v>
      </c>
      <c r="B48" s="42">
        <v>1063</v>
      </c>
      <c r="C48" s="7">
        <f>C47</f>
        <v>37938185.637717791</v>
      </c>
    </row>
    <row r="49" spans="1:3" ht="15" customHeight="1" x14ac:dyDescent="0.25">
      <c r="A49" s="96" t="s">
        <v>148</v>
      </c>
      <c r="B49" s="96"/>
      <c r="C49" s="7"/>
    </row>
    <row r="50" spans="1:3" ht="15" customHeight="1" x14ac:dyDescent="0.25">
      <c r="A50" s="23" t="s">
        <v>14</v>
      </c>
      <c r="B50" s="41">
        <v>194</v>
      </c>
      <c r="C50" s="7">
        <v>2861926.6805933705</v>
      </c>
    </row>
    <row r="51" spans="1:3" ht="15" customHeight="1" x14ac:dyDescent="0.25">
      <c r="A51" s="23" t="s">
        <v>15</v>
      </c>
      <c r="B51" s="41">
        <v>163</v>
      </c>
      <c r="C51" s="7">
        <v>1447935.251271795</v>
      </c>
    </row>
    <row r="52" spans="1:3" ht="15" customHeight="1" x14ac:dyDescent="0.25">
      <c r="A52" s="23" t="s">
        <v>16</v>
      </c>
      <c r="B52" s="41">
        <v>394</v>
      </c>
      <c r="C52" s="7">
        <v>6232254.5293846158</v>
      </c>
    </row>
    <row r="53" spans="1:3" ht="15" customHeight="1" x14ac:dyDescent="0.25">
      <c r="A53" s="23" t="s">
        <v>17</v>
      </c>
      <c r="B53" s="41">
        <v>323</v>
      </c>
      <c r="C53" s="7">
        <v>4778899.85200861</v>
      </c>
    </row>
    <row r="54" spans="1:3" ht="15" customHeight="1" x14ac:dyDescent="0.25">
      <c r="A54" s="23" t="s">
        <v>18</v>
      </c>
      <c r="B54" s="41">
        <v>170</v>
      </c>
      <c r="C54" s="7">
        <v>1837113.4917702745</v>
      </c>
    </row>
    <row r="55" spans="1:3" ht="15" customHeight="1" x14ac:dyDescent="0.25">
      <c r="A55" s="23" t="s">
        <v>19</v>
      </c>
      <c r="B55" s="41">
        <v>290</v>
      </c>
      <c r="C55" s="7">
        <v>3504139.887549296</v>
      </c>
    </row>
    <row r="56" spans="1:3" ht="15" customHeight="1" x14ac:dyDescent="0.25">
      <c r="A56" s="23" t="s">
        <v>27</v>
      </c>
      <c r="B56" s="41">
        <v>179</v>
      </c>
      <c r="C56" s="7">
        <v>2115365.8499999996</v>
      </c>
    </row>
    <row r="57" spans="1:3" ht="15" customHeight="1" x14ac:dyDescent="0.25">
      <c r="A57" s="23" t="s">
        <v>28</v>
      </c>
      <c r="B57" s="41">
        <v>161</v>
      </c>
      <c r="C57" s="7">
        <v>2091826.5601212124</v>
      </c>
    </row>
    <row r="58" spans="1:3" ht="15" customHeight="1" x14ac:dyDescent="0.25">
      <c r="A58" s="23" t="s">
        <v>29</v>
      </c>
      <c r="B58" s="41">
        <v>140</v>
      </c>
      <c r="C58" s="7">
        <v>1516040.1327272726</v>
      </c>
    </row>
    <row r="59" spans="1:3" ht="30" customHeight="1" x14ac:dyDescent="0.25">
      <c r="A59" s="23" t="s">
        <v>30</v>
      </c>
      <c r="B59" s="41">
        <v>112</v>
      </c>
      <c r="C59" s="7">
        <v>1228855.2064903844</v>
      </c>
    </row>
    <row r="60" spans="1:3" ht="15" customHeight="1" x14ac:dyDescent="0.25">
      <c r="A60" s="23" t="s">
        <v>31</v>
      </c>
      <c r="B60" s="41">
        <v>142</v>
      </c>
      <c r="C60" s="7">
        <v>1494136.1900000002</v>
      </c>
    </row>
    <row r="61" spans="1:3" ht="15" customHeight="1" x14ac:dyDescent="0.25">
      <c r="A61" s="23" t="s">
        <v>32</v>
      </c>
      <c r="B61" s="41">
        <v>130</v>
      </c>
      <c r="C61" s="7">
        <v>1474614.23</v>
      </c>
    </row>
    <row r="62" spans="1:3" ht="15" customHeight="1" x14ac:dyDescent="0.25">
      <c r="A62" s="23" t="s">
        <v>33</v>
      </c>
      <c r="B62" s="41">
        <v>159</v>
      </c>
      <c r="C62" s="7">
        <v>1973266.1000635764</v>
      </c>
    </row>
    <row r="63" spans="1:3" ht="15" customHeight="1" x14ac:dyDescent="0.25">
      <c r="A63" s="23" t="s">
        <v>35</v>
      </c>
      <c r="B63" s="41">
        <v>77</v>
      </c>
      <c r="C63" s="7">
        <v>963710.90341791068</v>
      </c>
    </row>
    <row r="64" spans="1:3" ht="15" customHeight="1" x14ac:dyDescent="0.25">
      <c r="A64" s="23" t="s">
        <v>36</v>
      </c>
      <c r="B64" s="41">
        <v>69</v>
      </c>
      <c r="C64" s="7">
        <v>769015.60579591838</v>
      </c>
    </row>
    <row r="65" spans="1:3" ht="15" customHeight="1" x14ac:dyDescent="0.25">
      <c r="A65" s="23" t="s">
        <v>37</v>
      </c>
      <c r="B65" s="41">
        <v>102</v>
      </c>
      <c r="C65" s="7">
        <v>1155782.7774000003</v>
      </c>
    </row>
    <row r="66" spans="1:3" ht="15" customHeight="1" x14ac:dyDescent="0.25">
      <c r="A66" s="23" t="s">
        <v>38</v>
      </c>
      <c r="B66" s="41">
        <v>97</v>
      </c>
      <c r="C66" s="7">
        <v>1283242.9722352941</v>
      </c>
    </row>
    <row r="67" spans="1:3" ht="15" customHeight="1" x14ac:dyDescent="0.25">
      <c r="A67" s="23" t="s">
        <v>39</v>
      </c>
      <c r="B67" s="41">
        <v>555</v>
      </c>
      <c r="C67" s="7">
        <v>6459155.6188823534</v>
      </c>
    </row>
    <row r="68" spans="1:3" ht="15" customHeight="1" x14ac:dyDescent="0.25">
      <c r="A68" s="23" t="s">
        <v>40</v>
      </c>
      <c r="B68" s="41">
        <v>148</v>
      </c>
      <c r="C68" s="7">
        <v>1871349.404960396</v>
      </c>
    </row>
    <row r="69" spans="1:3" ht="15" customHeight="1" x14ac:dyDescent="0.25">
      <c r="A69" s="25" t="s">
        <v>41</v>
      </c>
      <c r="B69" s="42">
        <v>3605</v>
      </c>
      <c r="C69" s="7">
        <f>SUM(C50:C68)</f>
        <v>45058631.244672276</v>
      </c>
    </row>
    <row r="70" spans="1:3" ht="30" customHeight="1" x14ac:dyDescent="0.25">
      <c r="A70" s="23" t="s">
        <v>44</v>
      </c>
      <c r="B70" s="41">
        <v>820</v>
      </c>
      <c r="C70" s="7">
        <v>11101958.816874364</v>
      </c>
    </row>
    <row r="71" spans="1:3" ht="15" customHeight="1" x14ac:dyDescent="0.25">
      <c r="A71" s="23" t="s">
        <v>48</v>
      </c>
      <c r="B71" s="41">
        <v>1404</v>
      </c>
      <c r="C71" s="7">
        <v>27409661.464031115</v>
      </c>
    </row>
    <row r="72" spans="1:3" ht="15" customHeight="1" x14ac:dyDescent="0.25">
      <c r="A72" s="23" t="s">
        <v>53</v>
      </c>
      <c r="B72" s="41">
        <v>1350</v>
      </c>
      <c r="C72" s="7">
        <v>18801781.303885471</v>
      </c>
    </row>
    <row r="73" spans="1:3" ht="15" customHeight="1" x14ac:dyDescent="0.25">
      <c r="A73" s="25" t="s">
        <v>54</v>
      </c>
      <c r="B73" s="42">
        <v>3574</v>
      </c>
      <c r="C73" s="7">
        <f>SUM(C70:C72)</f>
        <v>57313401.584790945</v>
      </c>
    </row>
    <row r="74" spans="1:3" ht="15" customHeight="1" x14ac:dyDescent="0.25">
      <c r="A74" s="23" t="s">
        <v>62</v>
      </c>
      <c r="B74" s="41">
        <v>2791</v>
      </c>
      <c r="C74" s="7">
        <v>41489003.724545166</v>
      </c>
    </row>
    <row r="75" spans="1:3" ht="30" customHeight="1" x14ac:dyDescent="0.25">
      <c r="A75" s="23" t="s">
        <v>69</v>
      </c>
      <c r="B75" s="41">
        <v>72</v>
      </c>
      <c r="C75" s="7">
        <v>1191440.8282179488</v>
      </c>
    </row>
    <row r="76" spans="1:3" ht="15" customHeight="1" x14ac:dyDescent="0.25">
      <c r="A76" s="23" t="s">
        <v>70</v>
      </c>
      <c r="B76" s="41">
        <v>1900</v>
      </c>
      <c r="C76" s="7">
        <v>38480514.940670364</v>
      </c>
    </row>
    <row r="77" spans="1:3" ht="15" customHeight="1" x14ac:dyDescent="0.25">
      <c r="A77" s="25" t="s">
        <v>71</v>
      </c>
      <c r="B77" s="42">
        <v>4763</v>
      </c>
      <c r="C77" s="7">
        <f>SUM(C74:C76)</f>
        <v>81160959.493433475</v>
      </c>
    </row>
    <row r="78" spans="1:3" x14ac:dyDescent="0.25">
      <c r="A78" s="25" t="s">
        <v>98</v>
      </c>
      <c r="B78" s="42">
        <v>11942</v>
      </c>
      <c r="C78" s="7">
        <f>C69+C73+C77</f>
        <v>183532992.32289669</v>
      </c>
    </row>
    <row r="79" spans="1:3" ht="15" customHeight="1" x14ac:dyDescent="0.25">
      <c r="A79" s="96" t="s">
        <v>112</v>
      </c>
      <c r="B79" s="96"/>
      <c r="C79" s="7"/>
    </row>
    <row r="80" spans="1:3" ht="15" customHeight="1" x14ac:dyDescent="0.25">
      <c r="A80" s="23" t="s">
        <v>67</v>
      </c>
      <c r="B80" s="41">
        <v>765</v>
      </c>
      <c r="C80" s="7">
        <v>25806224.731875338</v>
      </c>
    </row>
    <row r="81" spans="1:3" ht="15" customHeight="1" x14ac:dyDescent="0.25">
      <c r="A81" s="25" t="s">
        <v>71</v>
      </c>
      <c r="B81" s="42">
        <v>765</v>
      </c>
      <c r="C81" s="7">
        <f>SUM(C80)</f>
        <v>25806224.731875338</v>
      </c>
    </row>
    <row r="82" spans="1:3" x14ac:dyDescent="0.25">
      <c r="A82" s="25" t="s">
        <v>98</v>
      </c>
      <c r="B82" s="42">
        <v>765</v>
      </c>
      <c r="C82" s="7">
        <f>C81</f>
        <v>25806224.731875338</v>
      </c>
    </row>
    <row r="83" spans="1:3" ht="15" customHeight="1" x14ac:dyDescent="0.25">
      <c r="A83" s="96" t="s">
        <v>149</v>
      </c>
      <c r="B83" s="96"/>
      <c r="C83" s="7"/>
    </row>
    <row r="84" spans="1:3" ht="15" customHeight="1" x14ac:dyDescent="0.25">
      <c r="A84" s="23" t="s">
        <v>14</v>
      </c>
      <c r="B84" s="41">
        <v>300</v>
      </c>
      <c r="C84" s="7">
        <v>5926230.9703030307</v>
      </c>
    </row>
    <row r="85" spans="1:3" ht="15" customHeight="1" x14ac:dyDescent="0.25">
      <c r="A85" s="23" t="s">
        <v>16</v>
      </c>
      <c r="B85" s="41">
        <v>157</v>
      </c>
      <c r="C85" s="7">
        <v>3112911.6400000006</v>
      </c>
    </row>
    <row r="86" spans="1:3" ht="15" customHeight="1" x14ac:dyDescent="0.25">
      <c r="A86" s="23" t="s">
        <v>27</v>
      </c>
      <c r="B86" s="41">
        <v>261</v>
      </c>
      <c r="C86" s="7">
        <v>5149160.92</v>
      </c>
    </row>
    <row r="87" spans="1:3" ht="15" customHeight="1" x14ac:dyDescent="0.25">
      <c r="A87" s="23" t="s">
        <v>40</v>
      </c>
      <c r="B87" s="41">
        <v>0</v>
      </c>
      <c r="C87" s="7"/>
    </row>
    <row r="88" spans="1:3" ht="15" customHeight="1" x14ac:dyDescent="0.25">
      <c r="A88" s="25" t="s">
        <v>41</v>
      </c>
      <c r="B88" s="42">
        <v>718</v>
      </c>
      <c r="C88" s="7">
        <f>SUM(C84:C87)</f>
        <v>14188303.530303031</v>
      </c>
    </row>
    <row r="89" spans="1:3" ht="30" customHeight="1" x14ac:dyDescent="0.25">
      <c r="A89" s="23" t="s">
        <v>44</v>
      </c>
      <c r="B89" s="41">
        <v>3040</v>
      </c>
      <c r="C89" s="7">
        <v>71714487.448014647</v>
      </c>
    </row>
    <row r="90" spans="1:3" ht="15" customHeight="1" x14ac:dyDescent="0.25">
      <c r="A90" s="25" t="s">
        <v>54</v>
      </c>
      <c r="B90" s="42">
        <v>3040</v>
      </c>
      <c r="C90" s="7">
        <f>SUM(C89)</f>
        <v>71714487.448014647</v>
      </c>
    </row>
    <row r="91" spans="1:3" ht="30" customHeight="1" x14ac:dyDescent="0.25">
      <c r="A91" s="23" t="s">
        <v>69</v>
      </c>
      <c r="B91" s="41">
        <v>2605</v>
      </c>
      <c r="C91" s="7">
        <v>60867687.568471171</v>
      </c>
    </row>
    <row r="92" spans="1:3" ht="15" customHeight="1" x14ac:dyDescent="0.25">
      <c r="A92" s="23" t="s">
        <v>70</v>
      </c>
      <c r="B92" s="41">
        <v>3060</v>
      </c>
      <c r="C92" s="7">
        <v>72725365.221860275</v>
      </c>
    </row>
    <row r="93" spans="1:3" ht="15" customHeight="1" x14ac:dyDescent="0.25">
      <c r="A93" s="25" t="s">
        <v>71</v>
      </c>
      <c r="B93" s="42">
        <v>5665</v>
      </c>
      <c r="C93" s="7">
        <f>SUM(C91:C92)</f>
        <v>133593052.79033145</v>
      </c>
    </row>
    <row r="94" spans="1:3" ht="15" customHeight="1" x14ac:dyDescent="0.25">
      <c r="A94" s="23" t="s">
        <v>72</v>
      </c>
      <c r="B94" s="41">
        <v>159</v>
      </c>
      <c r="C94" s="7">
        <v>3687412.4505782486</v>
      </c>
    </row>
    <row r="95" spans="1:3" ht="15" customHeight="1" x14ac:dyDescent="0.25">
      <c r="A95" s="25" t="s">
        <v>75</v>
      </c>
      <c r="B95" s="42">
        <v>159</v>
      </c>
      <c r="C95" s="7">
        <f>SUM(C94)</f>
        <v>3687412.4505782486</v>
      </c>
    </row>
    <row r="96" spans="1:3" x14ac:dyDescent="0.25">
      <c r="A96" s="25" t="s">
        <v>98</v>
      </c>
      <c r="B96" s="42">
        <v>9582</v>
      </c>
      <c r="C96" s="7">
        <f>C88+C90+C93+C95</f>
        <v>223183256.21922737</v>
      </c>
    </row>
    <row r="97" spans="1:3" ht="15" customHeight="1" x14ac:dyDescent="0.25">
      <c r="A97" s="96" t="s">
        <v>150</v>
      </c>
      <c r="B97" s="96"/>
      <c r="C97" s="7"/>
    </row>
    <row r="98" spans="1:3" ht="15" customHeight="1" x14ac:dyDescent="0.25">
      <c r="A98" s="23" t="s">
        <v>14</v>
      </c>
      <c r="B98" s="41">
        <v>928</v>
      </c>
      <c r="C98" s="7">
        <v>24793391.376056131</v>
      </c>
    </row>
    <row r="99" spans="1:3" ht="15" customHeight="1" x14ac:dyDescent="0.25">
      <c r="A99" s="23" t="s">
        <v>16</v>
      </c>
      <c r="B99" s="41">
        <v>283</v>
      </c>
      <c r="C99" s="7">
        <v>5571773.8554246733</v>
      </c>
    </row>
    <row r="100" spans="1:3" ht="15" customHeight="1" x14ac:dyDescent="0.25">
      <c r="A100" s="23" t="s">
        <v>17</v>
      </c>
      <c r="B100" s="41">
        <v>443</v>
      </c>
      <c r="C100" s="7">
        <v>3048088.3258969607</v>
      </c>
    </row>
    <row r="101" spans="1:3" ht="15" customHeight="1" x14ac:dyDescent="0.25">
      <c r="A101" s="23" t="s">
        <v>18</v>
      </c>
      <c r="B101" s="41">
        <v>185</v>
      </c>
      <c r="C101" s="7">
        <v>2446374.1460093502</v>
      </c>
    </row>
    <row r="102" spans="1:3" ht="15" customHeight="1" x14ac:dyDescent="0.25">
      <c r="A102" s="23" t="s">
        <v>27</v>
      </c>
      <c r="B102" s="41">
        <v>287</v>
      </c>
      <c r="C102" s="7">
        <v>3759840.2904521273</v>
      </c>
    </row>
    <row r="103" spans="1:3" ht="15" customHeight="1" x14ac:dyDescent="0.25">
      <c r="A103" s="23" t="s">
        <v>29</v>
      </c>
      <c r="B103" s="41">
        <v>298</v>
      </c>
      <c r="C103" s="7">
        <v>12166225.651179072</v>
      </c>
    </row>
    <row r="104" spans="1:3" ht="15" customHeight="1" x14ac:dyDescent="0.25">
      <c r="A104" s="23" t="s">
        <v>32</v>
      </c>
      <c r="B104" s="41">
        <v>215</v>
      </c>
      <c r="C104" s="7">
        <v>1930280.7149676448</v>
      </c>
    </row>
    <row r="105" spans="1:3" ht="15" customHeight="1" x14ac:dyDescent="0.25">
      <c r="A105" s="23" t="s">
        <v>35</v>
      </c>
      <c r="B105" s="41">
        <v>37</v>
      </c>
      <c r="C105" s="7">
        <v>629113.29351954302</v>
      </c>
    </row>
    <row r="106" spans="1:3" ht="15" customHeight="1" x14ac:dyDescent="0.25">
      <c r="A106" s="23" t="s">
        <v>38</v>
      </c>
      <c r="B106" s="41">
        <v>637</v>
      </c>
      <c r="C106" s="7">
        <v>16361598.615813617</v>
      </c>
    </row>
    <row r="107" spans="1:3" ht="15" customHeight="1" x14ac:dyDescent="0.25">
      <c r="A107" s="23" t="s">
        <v>39</v>
      </c>
      <c r="B107" s="41">
        <v>379</v>
      </c>
      <c r="C107" s="7">
        <v>6104089.8528000014</v>
      </c>
    </row>
    <row r="108" spans="1:3" ht="15" customHeight="1" x14ac:dyDescent="0.25">
      <c r="A108" s="23" t="s">
        <v>40</v>
      </c>
      <c r="B108" s="41">
        <v>489</v>
      </c>
      <c r="C108" s="7">
        <v>12109042.670638498</v>
      </c>
    </row>
    <row r="109" spans="1:3" ht="15" customHeight="1" x14ac:dyDescent="0.25">
      <c r="A109" s="25" t="s">
        <v>41</v>
      </c>
      <c r="B109" s="42">
        <v>4181</v>
      </c>
      <c r="C109" s="7">
        <f>SUM(C98:C108)</f>
        <v>88919818.792757615</v>
      </c>
    </row>
    <row r="110" spans="1:3" ht="30" customHeight="1" x14ac:dyDescent="0.25">
      <c r="A110" s="23" t="s">
        <v>44</v>
      </c>
      <c r="B110" s="41">
        <v>2051</v>
      </c>
      <c r="C110" s="7">
        <v>27283558.061142832</v>
      </c>
    </row>
    <row r="111" spans="1:3" ht="15" customHeight="1" x14ac:dyDescent="0.25">
      <c r="A111" s="23" t="s">
        <v>48</v>
      </c>
      <c r="B111" s="41">
        <v>6336</v>
      </c>
      <c r="C111" s="7">
        <v>362461368.41951567</v>
      </c>
    </row>
    <row r="112" spans="1:3" ht="15" customHeight="1" x14ac:dyDescent="0.25">
      <c r="A112" s="25" t="s">
        <v>54</v>
      </c>
      <c r="B112" s="42">
        <v>8387</v>
      </c>
      <c r="C112" s="7">
        <f>SUM(C110:C111)</f>
        <v>389744926.48065853</v>
      </c>
    </row>
    <row r="113" spans="1:3" ht="15" customHeight="1" x14ac:dyDescent="0.25">
      <c r="A113" s="23" t="s">
        <v>151</v>
      </c>
      <c r="B113" s="41">
        <v>4267</v>
      </c>
      <c r="C113" s="7">
        <v>67273220.629437745</v>
      </c>
    </row>
    <row r="114" spans="1:3" ht="30" customHeight="1" x14ac:dyDescent="0.25">
      <c r="A114" s="23" t="s">
        <v>69</v>
      </c>
      <c r="B114" s="41">
        <v>400</v>
      </c>
      <c r="C114" s="7">
        <v>7379780.2131452188</v>
      </c>
    </row>
    <row r="115" spans="1:3" ht="15" customHeight="1" x14ac:dyDescent="0.25">
      <c r="A115" s="25" t="s">
        <v>71</v>
      </c>
      <c r="B115" s="42">
        <v>4667</v>
      </c>
      <c r="C115" s="7">
        <f>SUM(C113:C114)</f>
        <v>74653000.842582971</v>
      </c>
    </row>
    <row r="116" spans="1:3" ht="15" customHeight="1" x14ac:dyDescent="0.25">
      <c r="A116" s="23" t="s">
        <v>72</v>
      </c>
      <c r="B116" s="41">
        <v>156</v>
      </c>
      <c r="C116" s="7">
        <v>7378095.1970602134</v>
      </c>
    </row>
    <row r="117" spans="1:3" ht="15" customHeight="1" x14ac:dyDescent="0.25">
      <c r="A117" s="25" t="s">
        <v>75</v>
      </c>
      <c r="B117" s="42">
        <v>156</v>
      </c>
      <c r="C117" s="7">
        <f>SUM(C116)</f>
        <v>7378095.1970602134</v>
      </c>
    </row>
    <row r="118" spans="1:3" x14ac:dyDescent="0.25">
      <c r="A118" s="25" t="s">
        <v>98</v>
      </c>
      <c r="B118" s="42">
        <v>17391</v>
      </c>
      <c r="C118" s="7">
        <f>C109+C112+C115+C117</f>
        <v>560695841.31305933</v>
      </c>
    </row>
    <row r="119" spans="1:3" ht="15" customHeight="1" x14ac:dyDescent="0.25">
      <c r="A119" s="96" t="s">
        <v>114</v>
      </c>
      <c r="B119" s="96"/>
      <c r="C119" s="7"/>
    </row>
    <row r="120" spans="1:3" ht="30" customHeight="1" x14ac:dyDescent="0.25">
      <c r="A120" s="23" t="s">
        <v>30</v>
      </c>
      <c r="B120" s="41">
        <v>170</v>
      </c>
      <c r="C120" s="7">
        <v>2251593.8048322587</v>
      </c>
    </row>
    <row r="121" spans="1:3" ht="15" customHeight="1" x14ac:dyDescent="0.25">
      <c r="A121" s="25" t="s">
        <v>41</v>
      </c>
      <c r="B121" s="42">
        <v>170</v>
      </c>
      <c r="C121" s="7">
        <f>SUM(C120)</f>
        <v>2251593.8048322587</v>
      </c>
    </row>
    <row r="122" spans="1:3" ht="15" customHeight="1" x14ac:dyDescent="0.25">
      <c r="A122" s="23" t="s">
        <v>47</v>
      </c>
      <c r="B122" s="41">
        <v>744</v>
      </c>
      <c r="C122" s="7">
        <v>18576794.624667499</v>
      </c>
    </row>
    <row r="123" spans="1:3" ht="15" customHeight="1" x14ac:dyDescent="0.25">
      <c r="A123" s="23" t="s">
        <v>48</v>
      </c>
      <c r="B123" s="41">
        <v>818</v>
      </c>
      <c r="C123" s="7">
        <v>17014580.330212384</v>
      </c>
    </row>
    <row r="124" spans="1:3" ht="15" customHeight="1" x14ac:dyDescent="0.25">
      <c r="A124" s="23" t="s">
        <v>53</v>
      </c>
      <c r="B124" s="41">
        <v>1062</v>
      </c>
      <c r="C124" s="7">
        <v>27625287.105955146</v>
      </c>
    </row>
    <row r="125" spans="1:3" ht="15" customHeight="1" x14ac:dyDescent="0.25">
      <c r="A125" s="25" t="s">
        <v>54</v>
      </c>
      <c r="B125" s="42">
        <v>2624</v>
      </c>
      <c r="C125" s="7">
        <f>SUM(C122:C124)</f>
        <v>63216662.060835026</v>
      </c>
    </row>
    <row r="126" spans="1:3" ht="15" customHeight="1" x14ac:dyDescent="0.25">
      <c r="A126" s="23" t="s">
        <v>62</v>
      </c>
      <c r="B126" s="41">
        <v>1349</v>
      </c>
      <c r="C126" s="7">
        <v>33262871.373961702</v>
      </c>
    </row>
    <row r="127" spans="1:3" ht="15" customHeight="1" x14ac:dyDescent="0.25">
      <c r="A127" s="23" t="s">
        <v>66</v>
      </c>
      <c r="B127" s="41">
        <v>867</v>
      </c>
      <c r="C127" s="7">
        <v>17514951.189265601</v>
      </c>
    </row>
    <row r="128" spans="1:3" ht="30" customHeight="1" x14ac:dyDescent="0.25">
      <c r="A128" s="23" t="s">
        <v>69</v>
      </c>
      <c r="B128" s="41">
        <v>370</v>
      </c>
      <c r="C128" s="7">
        <v>11396631.484392725</v>
      </c>
    </row>
    <row r="129" spans="1:3" ht="15" customHeight="1" x14ac:dyDescent="0.25">
      <c r="A129" s="23" t="s">
        <v>70</v>
      </c>
      <c r="B129" s="41">
        <v>920</v>
      </c>
      <c r="C129" s="7">
        <v>22980375.402051926</v>
      </c>
    </row>
    <row r="130" spans="1:3" ht="15" customHeight="1" x14ac:dyDescent="0.25">
      <c r="A130" s="25" t="s">
        <v>71</v>
      </c>
      <c r="B130" s="42">
        <v>3506</v>
      </c>
      <c r="C130" s="7">
        <f>SUM(C126:C129)</f>
        <v>85154829.449671954</v>
      </c>
    </row>
    <row r="131" spans="1:3" ht="15" customHeight="1" x14ac:dyDescent="0.25">
      <c r="A131" s="23" t="s">
        <v>72</v>
      </c>
      <c r="B131" s="41">
        <v>38</v>
      </c>
      <c r="C131" s="7">
        <v>905502.83439684624</v>
      </c>
    </row>
    <row r="132" spans="1:3" ht="15" customHeight="1" x14ac:dyDescent="0.25">
      <c r="A132" s="25" t="s">
        <v>75</v>
      </c>
      <c r="B132" s="42">
        <v>38</v>
      </c>
      <c r="C132" s="7">
        <f>SUM(C131)</f>
        <v>905502.83439684624</v>
      </c>
    </row>
    <row r="133" spans="1:3" ht="15" customHeight="1" x14ac:dyDescent="0.25">
      <c r="A133" s="23" t="s">
        <v>115</v>
      </c>
      <c r="B133" s="41">
        <v>8</v>
      </c>
      <c r="C133" s="7">
        <v>666970.72270769242</v>
      </c>
    </row>
    <row r="134" spans="1:3" ht="15" customHeight="1" x14ac:dyDescent="0.25">
      <c r="A134" s="25" t="s">
        <v>97</v>
      </c>
      <c r="B134" s="42">
        <v>8</v>
      </c>
      <c r="C134" s="7">
        <f>SUM(C133)</f>
        <v>666970.72270769242</v>
      </c>
    </row>
    <row r="135" spans="1:3" x14ac:dyDescent="0.25">
      <c r="A135" s="25" t="s">
        <v>98</v>
      </c>
      <c r="B135" s="42">
        <v>6346</v>
      </c>
      <c r="C135" s="7">
        <f>C121+C125+C130+C132+C134</f>
        <v>152195558.87244377</v>
      </c>
    </row>
    <row r="136" spans="1:3" ht="15" customHeight="1" x14ac:dyDescent="0.25">
      <c r="A136" s="96" t="s">
        <v>152</v>
      </c>
      <c r="B136" s="96"/>
      <c r="C136" s="7"/>
    </row>
    <row r="137" spans="1:3" ht="15" customHeight="1" x14ac:dyDescent="0.25">
      <c r="A137" s="23" t="s">
        <v>14</v>
      </c>
      <c r="B137" s="41">
        <v>588</v>
      </c>
      <c r="C137" s="7">
        <v>14076754.683592357</v>
      </c>
    </row>
    <row r="138" spans="1:3" ht="15" customHeight="1" x14ac:dyDescent="0.25">
      <c r="A138" s="25" t="s">
        <v>41</v>
      </c>
      <c r="B138" s="42">
        <v>588</v>
      </c>
      <c r="C138" s="7">
        <f>SUM(C137)</f>
        <v>14076754.683592357</v>
      </c>
    </row>
    <row r="139" spans="1:3" ht="15" customHeight="1" x14ac:dyDescent="0.25">
      <c r="A139" s="23" t="s">
        <v>48</v>
      </c>
      <c r="B139" s="41">
        <v>129</v>
      </c>
      <c r="C139" s="7">
        <v>4898707.6433444628</v>
      </c>
    </row>
    <row r="140" spans="1:3" ht="15" customHeight="1" x14ac:dyDescent="0.25">
      <c r="A140" s="23" t="s">
        <v>53</v>
      </c>
      <c r="B140" s="41">
        <v>834</v>
      </c>
      <c r="C140" s="7">
        <v>27284839.301534116</v>
      </c>
    </row>
    <row r="141" spans="1:3" ht="15" customHeight="1" x14ac:dyDescent="0.25">
      <c r="A141" s="25" t="s">
        <v>54</v>
      </c>
      <c r="B141" s="42">
        <v>963</v>
      </c>
      <c r="C141" s="7">
        <f>SUM(C139:C140)</f>
        <v>32183546.944878578</v>
      </c>
    </row>
    <row r="142" spans="1:3" ht="15" customHeight="1" x14ac:dyDescent="0.25">
      <c r="A142" s="23" t="s">
        <v>70</v>
      </c>
      <c r="B142" s="41">
        <v>560</v>
      </c>
      <c r="C142" s="7">
        <v>25425876.017999999</v>
      </c>
    </row>
    <row r="143" spans="1:3" ht="15" customHeight="1" x14ac:dyDescent="0.25">
      <c r="A143" s="25" t="s">
        <v>71</v>
      </c>
      <c r="B143" s="42">
        <v>560</v>
      </c>
      <c r="C143" s="7">
        <f>SUM(C142)</f>
        <v>25425876.017999999</v>
      </c>
    </row>
    <row r="144" spans="1:3" ht="15" customHeight="1" x14ac:dyDescent="0.25">
      <c r="A144" s="23" t="s">
        <v>72</v>
      </c>
      <c r="B144" s="41">
        <v>30</v>
      </c>
      <c r="C144" s="7">
        <v>813105.0322848612</v>
      </c>
    </row>
    <row r="145" spans="1:3" ht="15" customHeight="1" x14ac:dyDescent="0.25">
      <c r="A145" s="25" t="s">
        <v>75</v>
      </c>
      <c r="B145" s="42">
        <v>30</v>
      </c>
      <c r="C145" s="7">
        <f>SUM(C144)</f>
        <v>813105.0322848612</v>
      </c>
    </row>
    <row r="146" spans="1:3" x14ac:dyDescent="0.25">
      <c r="A146" s="25" t="s">
        <v>98</v>
      </c>
      <c r="B146" s="42">
        <v>2141</v>
      </c>
      <c r="C146" s="7">
        <f>C138+C141+C143+C145</f>
        <v>72499282.67875579</v>
      </c>
    </row>
    <row r="147" spans="1:3" ht="15" customHeight="1" x14ac:dyDescent="0.25">
      <c r="A147" s="96" t="s">
        <v>153</v>
      </c>
      <c r="B147" s="96"/>
      <c r="C147" s="7"/>
    </row>
    <row r="148" spans="1:3" ht="15" customHeight="1" x14ac:dyDescent="0.25">
      <c r="A148" s="23" t="s">
        <v>70</v>
      </c>
      <c r="B148" s="41">
        <v>250</v>
      </c>
      <c r="C148" s="7">
        <v>26048985.913730934</v>
      </c>
    </row>
    <row r="149" spans="1:3" ht="15" customHeight="1" x14ac:dyDescent="0.25">
      <c r="A149" s="25" t="s">
        <v>71</v>
      </c>
      <c r="B149" s="42">
        <v>250</v>
      </c>
      <c r="C149" s="7">
        <f>SUM(C148)</f>
        <v>26048985.913730934</v>
      </c>
    </row>
    <row r="150" spans="1:3" x14ac:dyDescent="0.25">
      <c r="A150" s="25" t="s">
        <v>98</v>
      </c>
      <c r="B150" s="42">
        <v>250</v>
      </c>
      <c r="C150" s="7">
        <f>C149</f>
        <v>26048985.913730934</v>
      </c>
    </row>
    <row r="151" spans="1:3" ht="15" customHeight="1" x14ac:dyDescent="0.25">
      <c r="A151" s="96" t="s">
        <v>124</v>
      </c>
      <c r="B151" s="96"/>
      <c r="C151" s="7"/>
    </row>
    <row r="152" spans="1:3" ht="15" customHeight="1" x14ac:dyDescent="0.25">
      <c r="A152" s="23" t="s">
        <v>70</v>
      </c>
      <c r="B152" s="41">
        <v>3400</v>
      </c>
      <c r="C152" s="7">
        <v>157221157.17907846</v>
      </c>
    </row>
    <row r="153" spans="1:3" ht="30" customHeight="1" x14ac:dyDescent="0.25">
      <c r="A153" s="23" t="s">
        <v>69</v>
      </c>
      <c r="B153" s="41">
        <v>670</v>
      </c>
      <c r="C153" s="7">
        <v>8935857.8217247855</v>
      </c>
    </row>
    <row r="154" spans="1:3" ht="15" customHeight="1" x14ac:dyDescent="0.25">
      <c r="A154" s="25" t="s">
        <v>71</v>
      </c>
      <c r="B154" s="42">
        <v>4070</v>
      </c>
      <c r="C154" s="7">
        <f>SUM(C152:C153)</f>
        <v>166157015.00080323</v>
      </c>
    </row>
    <row r="155" spans="1:3" ht="15" customHeight="1" x14ac:dyDescent="0.25">
      <c r="A155" s="23" t="s">
        <v>48</v>
      </c>
      <c r="B155" s="41">
        <v>702</v>
      </c>
      <c r="C155" s="7">
        <v>19802064.434096556</v>
      </c>
    </row>
    <row r="156" spans="1:3" ht="15" customHeight="1" x14ac:dyDescent="0.25">
      <c r="A156" s="25" t="s">
        <v>54</v>
      </c>
      <c r="B156" s="42">
        <v>702</v>
      </c>
      <c r="C156" s="7">
        <f>SUM(C155)</f>
        <v>19802064.434096556</v>
      </c>
    </row>
    <row r="157" spans="1:3" ht="15" customHeight="1" x14ac:dyDescent="0.25">
      <c r="A157" s="23" t="s">
        <v>72</v>
      </c>
      <c r="B157" s="41">
        <v>70</v>
      </c>
      <c r="C157" s="7">
        <v>874088.51296094269</v>
      </c>
    </row>
    <row r="158" spans="1:3" ht="15" customHeight="1" x14ac:dyDescent="0.25">
      <c r="A158" s="25" t="s">
        <v>75</v>
      </c>
      <c r="B158" s="42">
        <v>70</v>
      </c>
      <c r="C158" s="7">
        <f>SUM(C157)</f>
        <v>874088.51296094269</v>
      </c>
    </row>
    <row r="159" spans="1:3" x14ac:dyDescent="0.25">
      <c r="A159" s="25" t="s">
        <v>98</v>
      </c>
      <c r="B159" s="42">
        <v>4842</v>
      </c>
      <c r="C159" s="7">
        <f>C154+C156+C158</f>
        <v>186833167.94786072</v>
      </c>
    </row>
    <row r="160" spans="1:3" ht="15" customHeight="1" x14ac:dyDescent="0.25">
      <c r="A160" s="96" t="s">
        <v>154</v>
      </c>
      <c r="B160" s="96"/>
      <c r="C160" s="7"/>
    </row>
    <row r="161" spans="1:3" ht="15" customHeight="1" x14ac:dyDescent="0.25">
      <c r="A161" s="23" t="s">
        <v>70</v>
      </c>
      <c r="B161" s="41">
        <v>608</v>
      </c>
      <c r="C161" s="7">
        <v>31111164.67660949</v>
      </c>
    </row>
    <row r="162" spans="1:3" ht="15" customHeight="1" x14ac:dyDescent="0.25">
      <c r="A162" s="23" t="s">
        <v>62</v>
      </c>
      <c r="B162" s="44">
        <v>838</v>
      </c>
      <c r="C162" s="7">
        <v>25640497.611847389</v>
      </c>
    </row>
    <row r="163" spans="1:3" ht="30" customHeight="1" x14ac:dyDescent="0.25">
      <c r="A163" s="23" t="s">
        <v>69</v>
      </c>
      <c r="B163" s="41">
        <v>235</v>
      </c>
      <c r="C163" s="7">
        <v>3281304.3024545396</v>
      </c>
    </row>
    <row r="164" spans="1:3" ht="15" customHeight="1" x14ac:dyDescent="0.25">
      <c r="A164" s="25" t="s">
        <v>71</v>
      </c>
      <c r="B164" s="42">
        <v>1731</v>
      </c>
      <c r="C164" s="7">
        <f>SUM(C161:C163)</f>
        <v>60032966.590911418</v>
      </c>
    </row>
    <row r="165" spans="1:3" ht="30" customHeight="1" x14ac:dyDescent="0.25">
      <c r="A165" s="23" t="s">
        <v>44</v>
      </c>
      <c r="B165" s="41">
        <v>380</v>
      </c>
      <c r="C165" s="7">
        <v>8508240.4366148505</v>
      </c>
    </row>
    <row r="166" spans="1:3" ht="15" customHeight="1" x14ac:dyDescent="0.25">
      <c r="A166" s="23" t="s">
        <v>48</v>
      </c>
      <c r="B166" s="41">
        <v>507</v>
      </c>
      <c r="C166" s="7">
        <v>16610919.721364327</v>
      </c>
    </row>
    <row r="167" spans="1:3" ht="15" customHeight="1" x14ac:dyDescent="0.25">
      <c r="A167" s="25" t="s">
        <v>54</v>
      </c>
      <c r="B167" s="42">
        <v>887</v>
      </c>
      <c r="C167" s="7">
        <f>SUM(C165:C166)</f>
        <v>25119160.157979175</v>
      </c>
    </row>
    <row r="168" spans="1:3" x14ac:dyDescent="0.25">
      <c r="A168" s="25" t="s">
        <v>98</v>
      </c>
      <c r="B168" s="42">
        <v>2618</v>
      </c>
      <c r="C168" s="7">
        <f>C164+C167</f>
        <v>85152126.748890594</v>
      </c>
    </row>
    <row r="169" spans="1:3" ht="15" customHeight="1" x14ac:dyDescent="0.25">
      <c r="A169" s="96" t="s">
        <v>138</v>
      </c>
      <c r="B169" s="96"/>
      <c r="C169" s="7"/>
    </row>
    <row r="170" spans="1:3" ht="15" customHeight="1" x14ac:dyDescent="0.25">
      <c r="A170" s="23" t="s">
        <v>70</v>
      </c>
      <c r="B170" s="41">
        <v>1433</v>
      </c>
      <c r="C170" s="7">
        <v>38826364.299999997</v>
      </c>
    </row>
    <row r="171" spans="1:3" ht="30" customHeight="1" x14ac:dyDescent="0.25">
      <c r="A171" s="23" t="s">
        <v>69</v>
      </c>
      <c r="B171" s="41">
        <v>1696</v>
      </c>
      <c r="C171" s="7">
        <v>24529886.790885799</v>
      </c>
    </row>
    <row r="172" spans="1:3" ht="15" customHeight="1" x14ac:dyDescent="0.25">
      <c r="A172" s="23" t="s">
        <v>60</v>
      </c>
      <c r="B172" s="41">
        <v>237</v>
      </c>
      <c r="C172" s="7">
        <v>6139286.0058540609</v>
      </c>
    </row>
    <row r="173" spans="1:3" ht="15" customHeight="1" x14ac:dyDescent="0.25">
      <c r="A173" s="23" t="s">
        <v>62</v>
      </c>
      <c r="B173" s="41">
        <v>4477</v>
      </c>
      <c r="C173" s="7">
        <v>123297183.41277377</v>
      </c>
    </row>
    <row r="174" spans="1:3" ht="15" customHeight="1" x14ac:dyDescent="0.25">
      <c r="A174" s="25" t="s">
        <v>71</v>
      </c>
      <c r="B174" s="42">
        <v>7843</v>
      </c>
      <c r="C174" s="7">
        <f>SUM(C170:C173)</f>
        <v>192792720.50951362</v>
      </c>
    </row>
    <row r="175" spans="1:3" ht="15" customHeight="1" x14ac:dyDescent="0.25">
      <c r="A175" s="23" t="s">
        <v>53</v>
      </c>
      <c r="B175" s="41">
        <v>1165</v>
      </c>
      <c r="C175" s="7">
        <v>35195067.528026789</v>
      </c>
    </row>
    <row r="176" spans="1:3" ht="30" customHeight="1" x14ac:dyDescent="0.25">
      <c r="A176" s="23" t="s">
        <v>44</v>
      </c>
      <c r="B176" s="41">
        <v>1180</v>
      </c>
      <c r="C176" s="7">
        <v>21257388.161226667</v>
      </c>
    </row>
    <row r="177" spans="1:3" ht="15" customHeight="1" x14ac:dyDescent="0.25">
      <c r="A177" s="23" t="s">
        <v>48</v>
      </c>
      <c r="B177" s="41">
        <v>1637</v>
      </c>
      <c r="C177" s="7">
        <v>41201079.83085005</v>
      </c>
    </row>
    <row r="178" spans="1:3" ht="15" customHeight="1" x14ac:dyDescent="0.25">
      <c r="A178" s="25" t="s">
        <v>54</v>
      </c>
      <c r="B178" s="42">
        <v>3982</v>
      </c>
      <c r="C178" s="7">
        <f>SUM(C175:C177)</f>
        <v>97653535.520103514</v>
      </c>
    </row>
    <row r="179" spans="1:3" ht="15" customHeight="1" x14ac:dyDescent="0.25">
      <c r="A179" s="23" t="s">
        <v>14</v>
      </c>
      <c r="B179" s="41">
        <v>1102</v>
      </c>
      <c r="C179" s="7">
        <v>22796766.77853065</v>
      </c>
    </row>
    <row r="180" spans="1:3" ht="15" customHeight="1" x14ac:dyDescent="0.25">
      <c r="A180" s="23" t="s">
        <v>15</v>
      </c>
      <c r="B180" s="41">
        <v>374</v>
      </c>
      <c r="C180" s="7">
        <v>5355712.1015680516</v>
      </c>
    </row>
    <row r="181" spans="1:3" ht="15" customHeight="1" x14ac:dyDescent="0.25">
      <c r="A181" s="23" t="s">
        <v>16</v>
      </c>
      <c r="B181" s="41">
        <v>478</v>
      </c>
      <c r="C181" s="7">
        <v>9293775.8504353091</v>
      </c>
    </row>
    <row r="182" spans="1:3" ht="15" customHeight="1" x14ac:dyDescent="0.25">
      <c r="A182" s="23" t="s">
        <v>17</v>
      </c>
      <c r="B182" s="41">
        <v>406</v>
      </c>
      <c r="C182" s="7">
        <v>6767927.5678983284</v>
      </c>
    </row>
    <row r="183" spans="1:3" ht="15" customHeight="1" x14ac:dyDescent="0.25">
      <c r="A183" s="23" t="s">
        <v>18</v>
      </c>
      <c r="B183" s="41">
        <v>528</v>
      </c>
      <c r="C183" s="7">
        <v>10292594.945875295</v>
      </c>
    </row>
    <row r="184" spans="1:3" ht="15" customHeight="1" x14ac:dyDescent="0.25">
      <c r="A184" s="23" t="s">
        <v>19</v>
      </c>
      <c r="B184" s="41">
        <v>746</v>
      </c>
      <c r="C184" s="7">
        <v>11311178.199650409</v>
      </c>
    </row>
    <row r="185" spans="1:3" ht="15" customHeight="1" x14ac:dyDescent="0.25">
      <c r="A185" s="23" t="s">
        <v>27</v>
      </c>
      <c r="B185" s="41">
        <v>629</v>
      </c>
      <c r="C185" s="7">
        <v>11935166.358602921</v>
      </c>
    </row>
    <row r="186" spans="1:3" ht="15" customHeight="1" x14ac:dyDescent="0.25">
      <c r="A186" s="23" t="s">
        <v>28</v>
      </c>
      <c r="B186" s="41">
        <v>563</v>
      </c>
      <c r="C186" s="7">
        <v>10566915.549589882</v>
      </c>
    </row>
    <row r="187" spans="1:3" ht="15" customHeight="1" x14ac:dyDescent="0.25">
      <c r="A187" s="23" t="s">
        <v>29</v>
      </c>
      <c r="B187" s="41">
        <v>473</v>
      </c>
      <c r="C187" s="7">
        <v>9180024.9449931551</v>
      </c>
    </row>
    <row r="188" spans="1:3" ht="30" customHeight="1" x14ac:dyDescent="0.25">
      <c r="A188" s="23" t="s">
        <v>30</v>
      </c>
      <c r="B188" s="41">
        <v>264</v>
      </c>
      <c r="C188" s="7">
        <v>3814723.8763785115</v>
      </c>
    </row>
    <row r="189" spans="1:3" ht="15" customHeight="1" x14ac:dyDescent="0.25">
      <c r="A189" s="23" t="s">
        <v>31</v>
      </c>
      <c r="B189" s="41">
        <v>281</v>
      </c>
      <c r="C189" s="7">
        <v>3506446.7294250801</v>
      </c>
    </row>
    <row r="190" spans="1:3" ht="15" customHeight="1" x14ac:dyDescent="0.25">
      <c r="A190" s="23" t="s">
        <v>32</v>
      </c>
      <c r="B190" s="41">
        <v>500</v>
      </c>
      <c r="C190" s="7">
        <v>9505026.2999963779</v>
      </c>
    </row>
    <row r="191" spans="1:3" ht="15" customHeight="1" x14ac:dyDescent="0.25">
      <c r="A191" s="23" t="s">
        <v>33</v>
      </c>
      <c r="B191" s="41">
        <v>396</v>
      </c>
      <c r="C191" s="7">
        <v>6123461.2428084332</v>
      </c>
    </row>
    <row r="192" spans="1:3" ht="15" customHeight="1" x14ac:dyDescent="0.25">
      <c r="A192" s="23" t="s">
        <v>34</v>
      </c>
      <c r="B192" s="41">
        <v>417</v>
      </c>
      <c r="C192" s="7">
        <v>6167814.544612078</v>
      </c>
    </row>
    <row r="193" spans="1:3" ht="15" customHeight="1" x14ac:dyDescent="0.25">
      <c r="A193" s="23" t="s">
        <v>35</v>
      </c>
      <c r="B193" s="41">
        <v>312</v>
      </c>
      <c r="C193" s="7">
        <v>3924771.652004594</v>
      </c>
    </row>
    <row r="194" spans="1:3" ht="15" customHeight="1" x14ac:dyDescent="0.25">
      <c r="A194" s="23" t="s">
        <v>36</v>
      </c>
      <c r="B194" s="41">
        <v>611</v>
      </c>
      <c r="C194" s="7">
        <v>8159033.2350623244</v>
      </c>
    </row>
    <row r="195" spans="1:3" ht="15" customHeight="1" x14ac:dyDescent="0.25">
      <c r="A195" s="23" t="s">
        <v>37</v>
      </c>
      <c r="B195" s="41">
        <v>598</v>
      </c>
      <c r="C195" s="7">
        <v>8927052.5255990643</v>
      </c>
    </row>
    <row r="196" spans="1:3" ht="15" customHeight="1" x14ac:dyDescent="0.25">
      <c r="A196" s="23" t="s">
        <v>38</v>
      </c>
      <c r="B196" s="41">
        <v>319</v>
      </c>
      <c r="C196" s="7">
        <v>4137731.5990388151</v>
      </c>
    </row>
    <row r="197" spans="1:3" ht="15" customHeight="1" x14ac:dyDescent="0.25">
      <c r="A197" s="23" t="s">
        <v>39</v>
      </c>
      <c r="B197" s="41">
        <v>802</v>
      </c>
      <c r="C197" s="7">
        <v>13947903.74976326</v>
      </c>
    </row>
    <row r="198" spans="1:3" ht="15" customHeight="1" x14ac:dyDescent="0.25">
      <c r="A198" s="23" t="s">
        <v>40</v>
      </c>
      <c r="B198" s="41">
        <v>356</v>
      </c>
      <c r="C198" s="7">
        <v>4689438.6608012663</v>
      </c>
    </row>
    <row r="199" spans="1:3" ht="15" customHeight="1" x14ac:dyDescent="0.25">
      <c r="A199" s="25" t="s">
        <v>41</v>
      </c>
      <c r="B199" s="42">
        <v>10155</v>
      </c>
      <c r="C199" s="7">
        <f>SUM(C179:C198)</f>
        <v>170403466.41263378</v>
      </c>
    </row>
    <row r="200" spans="1:3" x14ac:dyDescent="0.25">
      <c r="A200" s="25" t="s">
        <v>98</v>
      </c>
      <c r="B200" s="42">
        <v>21980</v>
      </c>
      <c r="C200" s="7">
        <f>C174+C178+C199</f>
        <v>460849722.44225091</v>
      </c>
    </row>
    <row r="201" spans="1:3" ht="15" customHeight="1" x14ac:dyDescent="0.25">
      <c r="A201" s="96" t="s">
        <v>117</v>
      </c>
      <c r="B201" s="96"/>
      <c r="C201" s="7"/>
    </row>
    <row r="202" spans="1:3" ht="15" customHeight="1" x14ac:dyDescent="0.25">
      <c r="A202" s="23" t="s">
        <v>14</v>
      </c>
      <c r="B202" s="41">
        <v>288</v>
      </c>
      <c r="C202" s="7">
        <v>6018698.4559685392</v>
      </c>
    </row>
    <row r="203" spans="1:3" ht="15" customHeight="1" x14ac:dyDescent="0.25">
      <c r="A203" s="23" t="s">
        <v>15</v>
      </c>
      <c r="B203" s="41">
        <v>140</v>
      </c>
      <c r="C203" s="7">
        <v>2164790.9945116276</v>
      </c>
    </row>
    <row r="204" spans="1:3" ht="15" customHeight="1" x14ac:dyDescent="0.25">
      <c r="A204" s="23" t="s">
        <v>16</v>
      </c>
      <c r="B204" s="41">
        <v>70</v>
      </c>
      <c r="C204" s="7">
        <v>1668268.6608181819</v>
      </c>
    </row>
    <row r="205" spans="1:3" ht="15" customHeight="1" x14ac:dyDescent="0.25">
      <c r="A205" s="23" t="s">
        <v>17</v>
      </c>
      <c r="B205" s="41">
        <v>114</v>
      </c>
      <c r="C205" s="7">
        <v>1817234.5449999997</v>
      </c>
    </row>
    <row r="206" spans="1:3" ht="15" customHeight="1" x14ac:dyDescent="0.25">
      <c r="A206" s="23" t="s">
        <v>18</v>
      </c>
      <c r="B206" s="41">
        <v>174</v>
      </c>
      <c r="C206" s="7">
        <v>2808463.8756591133</v>
      </c>
    </row>
    <row r="207" spans="1:3" ht="15" customHeight="1" x14ac:dyDescent="0.25">
      <c r="A207" s="23" t="s">
        <v>19</v>
      </c>
      <c r="B207" s="41">
        <v>225</v>
      </c>
      <c r="C207" s="7">
        <v>4589634.2396894731</v>
      </c>
    </row>
    <row r="208" spans="1:3" ht="15" customHeight="1" x14ac:dyDescent="0.25">
      <c r="A208" s="23" t="s">
        <v>27</v>
      </c>
      <c r="B208" s="41">
        <v>46</v>
      </c>
      <c r="C208" s="7">
        <v>816081.22355294111</v>
      </c>
    </row>
    <row r="209" spans="1:3" ht="15" customHeight="1" x14ac:dyDescent="0.25">
      <c r="A209" s="23" t="s">
        <v>29</v>
      </c>
      <c r="B209" s="41">
        <v>250</v>
      </c>
      <c r="C209" s="7">
        <v>11097227.979999999</v>
      </c>
    </row>
    <row r="210" spans="1:3" ht="15" customHeight="1" x14ac:dyDescent="0.25">
      <c r="A210" s="23" t="s">
        <v>32</v>
      </c>
      <c r="B210" s="41">
        <v>140</v>
      </c>
      <c r="C210" s="7">
        <v>2206004.994406655</v>
      </c>
    </row>
    <row r="211" spans="1:3" ht="15" customHeight="1" x14ac:dyDescent="0.25">
      <c r="A211" s="23" t="s">
        <v>34</v>
      </c>
      <c r="B211" s="41">
        <v>144</v>
      </c>
      <c r="C211" s="7">
        <v>2521873.8558043009</v>
      </c>
    </row>
    <row r="212" spans="1:3" ht="15" customHeight="1" x14ac:dyDescent="0.25">
      <c r="A212" s="23" t="s">
        <v>37</v>
      </c>
      <c r="B212" s="41">
        <v>183</v>
      </c>
      <c r="C212" s="7">
        <v>2987555.1667878311</v>
      </c>
    </row>
    <row r="213" spans="1:3" ht="15" customHeight="1" x14ac:dyDescent="0.25">
      <c r="A213" s="23" t="s">
        <v>38</v>
      </c>
      <c r="B213" s="41">
        <v>242</v>
      </c>
      <c r="C213" s="7">
        <v>3430482.6507600001</v>
      </c>
    </row>
    <row r="214" spans="1:3" ht="15" customHeight="1" x14ac:dyDescent="0.25">
      <c r="A214" s="23" t="s">
        <v>39</v>
      </c>
      <c r="B214" s="41">
        <v>494</v>
      </c>
      <c r="C214" s="7">
        <v>9145878.134100657</v>
      </c>
    </row>
    <row r="215" spans="1:3" ht="15" customHeight="1" x14ac:dyDescent="0.25">
      <c r="A215" s="23" t="s">
        <v>40</v>
      </c>
      <c r="B215" s="41">
        <v>228</v>
      </c>
      <c r="C215" s="7">
        <v>3379604.4271169812</v>
      </c>
    </row>
    <row r="216" spans="1:3" ht="15" customHeight="1" x14ac:dyDescent="0.25">
      <c r="A216" s="25" t="s">
        <v>41</v>
      </c>
      <c r="B216" s="42">
        <v>2738</v>
      </c>
      <c r="C216" s="7">
        <f>SUM(C202:C215)</f>
        <v>54651799.204176314</v>
      </c>
    </row>
    <row r="217" spans="1:3" ht="15" customHeight="1" x14ac:dyDescent="0.25">
      <c r="A217" s="23" t="s">
        <v>47</v>
      </c>
      <c r="B217" s="41">
        <v>1380</v>
      </c>
      <c r="C217" s="7">
        <v>48539218.942738399</v>
      </c>
    </row>
    <row r="218" spans="1:3" ht="15" customHeight="1" x14ac:dyDescent="0.25">
      <c r="A218" s="23" t="s">
        <v>48</v>
      </c>
      <c r="B218" s="41">
        <v>1176</v>
      </c>
      <c r="C218" s="7">
        <v>27511129.646984756</v>
      </c>
    </row>
    <row r="219" spans="1:3" ht="15" customHeight="1" x14ac:dyDescent="0.25">
      <c r="A219" s="23" t="s">
        <v>49</v>
      </c>
      <c r="B219" s="41">
        <v>681</v>
      </c>
      <c r="C219" s="7">
        <v>13535602.377815038</v>
      </c>
    </row>
    <row r="220" spans="1:3" ht="15" customHeight="1" x14ac:dyDescent="0.25">
      <c r="A220" s="23" t="s">
        <v>53</v>
      </c>
      <c r="B220" s="41">
        <v>950</v>
      </c>
      <c r="C220" s="7">
        <v>24841374.912927426</v>
      </c>
    </row>
    <row r="221" spans="1:3" ht="15" customHeight="1" x14ac:dyDescent="0.25">
      <c r="A221" s="25" t="s">
        <v>54</v>
      </c>
      <c r="B221" s="42">
        <v>4187</v>
      </c>
      <c r="C221" s="7">
        <f>SUM(C217:C220)</f>
        <v>114427325.88046563</v>
      </c>
    </row>
    <row r="222" spans="1:3" ht="15" customHeight="1" x14ac:dyDescent="0.25">
      <c r="A222" s="23" t="s">
        <v>60</v>
      </c>
      <c r="B222" s="41">
        <v>288</v>
      </c>
      <c r="C222" s="7">
        <v>5807538.3636832768</v>
      </c>
    </row>
    <row r="223" spans="1:3" ht="15" customHeight="1" x14ac:dyDescent="0.25">
      <c r="A223" s="23" t="s">
        <v>118</v>
      </c>
      <c r="B223" s="41">
        <v>0</v>
      </c>
      <c r="C223" s="7"/>
    </row>
    <row r="224" spans="1:3" ht="15" customHeight="1" x14ac:dyDescent="0.25">
      <c r="A224" s="23" t="s">
        <v>62</v>
      </c>
      <c r="B224" s="41">
        <v>466</v>
      </c>
      <c r="C224" s="7">
        <v>9229310.2634567954</v>
      </c>
    </row>
    <row r="225" spans="1:3" ht="15" customHeight="1" x14ac:dyDescent="0.25">
      <c r="A225" s="23" t="s">
        <v>64</v>
      </c>
      <c r="B225" s="41">
        <v>0</v>
      </c>
      <c r="C225" s="7"/>
    </row>
    <row r="226" spans="1:3" ht="30" customHeight="1" x14ac:dyDescent="0.25">
      <c r="A226" s="23" t="s">
        <v>69</v>
      </c>
      <c r="B226" s="41">
        <v>690</v>
      </c>
      <c r="C226" s="7">
        <v>14415482.54884694</v>
      </c>
    </row>
    <row r="227" spans="1:3" ht="15" customHeight="1" x14ac:dyDescent="0.25">
      <c r="A227" s="23" t="s">
        <v>70</v>
      </c>
      <c r="B227" s="41">
        <v>1140</v>
      </c>
      <c r="C227" s="7">
        <v>26319912.308946434</v>
      </c>
    </row>
    <row r="228" spans="1:3" ht="15" customHeight="1" x14ac:dyDescent="0.25">
      <c r="A228" s="25" t="s">
        <v>71</v>
      </c>
      <c r="B228" s="42">
        <v>2584</v>
      </c>
      <c r="C228" s="7">
        <f>SUM(C222:C227)</f>
        <v>55772243.484933451</v>
      </c>
    </row>
    <row r="229" spans="1:3" ht="15" customHeight="1" x14ac:dyDescent="0.25">
      <c r="A229" s="23" t="s">
        <v>72</v>
      </c>
      <c r="B229" s="41">
        <v>199</v>
      </c>
      <c r="C229" s="7">
        <v>7979871.2891175793</v>
      </c>
    </row>
    <row r="230" spans="1:3" ht="15" customHeight="1" x14ac:dyDescent="0.25">
      <c r="A230" s="23" t="s">
        <v>74</v>
      </c>
      <c r="B230" s="41">
        <v>63</v>
      </c>
      <c r="C230" s="7">
        <v>807731.42032000003</v>
      </c>
    </row>
    <row r="231" spans="1:3" ht="15" customHeight="1" x14ac:dyDescent="0.25">
      <c r="A231" s="25" t="s">
        <v>75</v>
      </c>
      <c r="B231" s="42">
        <v>262</v>
      </c>
      <c r="C231" s="7">
        <f>SUM(C229:C230)</f>
        <v>8787602.7094375789</v>
      </c>
    </row>
    <row r="232" spans="1:3" x14ac:dyDescent="0.25">
      <c r="A232" s="25" t="s">
        <v>98</v>
      </c>
      <c r="B232" s="42">
        <v>9771</v>
      </c>
      <c r="C232" s="7">
        <f>C216+C221+C228+C231</f>
        <v>233638971.27901295</v>
      </c>
    </row>
    <row r="233" spans="1:3" ht="15" customHeight="1" x14ac:dyDescent="0.25">
      <c r="A233" s="96" t="s">
        <v>155</v>
      </c>
      <c r="B233" s="96"/>
      <c r="C233" s="7"/>
    </row>
    <row r="234" spans="1:3" ht="15" customHeight="1" x14ac:dyDescent="0.25">
      <c r="A234" s="23" t="s">
        <v>14</v>
      </c>
      <c r="B234" s="41">
        <v>830</v>
      </c>
      <c r="C234" s="7">
        <v>40144143.830259249</v>
      </c>
    </row>
    <row r="235" spans="1:3" ht="15" customHeight="1" x14ac:dyDescent="0.25">
      <c r="A235" s="25" t="s">
        <v>41</v>
      </c>
      <c r="B235" s="42">
        <v>830</v>
      </c>
      <c r="C235" s="7">
        <f>SUM(C234)</f>
        <v>40144143.830259249</v>
      </c>
    </row>
    <row r="236" spans="1:3" ht="15" customHeight="1" x14ac:dyDescent="0.25">
      <c r="A236" s="23" t="s">
        <v>48</v>
      </c>
      <c r="B236" s="41">
        <v>380</v>
      </c>
      <c r="C236" s="7">
        <v>21017535.311794888</v>
      </c>
    </row>
    <row r="237" spans="1:3" ht="15" customHeight="1" x14ac:dyDescent="0.25">
      <c r="A237" s="23" t="s">
        <v>53</v>
      </c>
      <c r="B237" s="41">
        <v>1011</v>
      </c>
      <c r="C237" s="7">
        <v>77935065.894742221</v>
      </c>
    </row>
    <row r="238" spans="1:3" ht="15" customHeight="1" x14ac:dyDescent="0.25">
      <c r="A238" s="25" t="s">
        <v>54</v>
      </c>
      <c r="B238" s="42">
        <v>1391</v>
      </c>
      <c r="C238" s="7">
        <f>SUM(C236:C237)</f>
        <v>98952601.206537113</v>
      </c>
    </row>
    <row r="239" spans="1:3" ht="15" customHeight="1" x14ac:dyDescent="0.25">
      <c r="A239" s="23" t="s">
        <v>70</v>
      </c>
      <c r="B239" s="41">
        <v>1010</v>
      </c>
      <c r="C239" s="7">
        <v>45516638.620014504</v>
      </c>
    </row>
    <row r="240" spans="1:3" ht="15" customHeight="1" x14ac:dyDescent="0.25">
      <c r="A240" s="25" t="s">
        <v>71</v>
      </c>
      <c r="B240" s="42">
        <v>1010</v>
      </c>
      <c r="C240" s="7">
        <f>SUM(C239)</f>
        <v>45516638.620014504</v>
      </c>
    </row>
    <row r="241" spans="1:3" x14ac:dyDescent="0.25">
      <c r="A241" s="25" t="s">
        <v>98</v>
      </c>
      <c r="B241" s="42">
        <v>3231</v>
      </c>
      <c r="C241" s="7">
        <f>C235+C238+C240</f>
        <v>184613383.65681088</v>
      </c>
    </row>
    <row r="242" spans="1:3" ht="15" customHeight="1" x14ac:dyDescent="0.25">
      <c r="A242" s="96" t="s">
        <v>156</v>
      </c>
      <c r="B242" s="96"/>
      <c r="C242" s="7"/>
    </row>
    <row r="243" spans="1:3" ht="30" customHeight="1" x14ac:dyDescent="0.25">
      <c r="A243" s="23" t="s">
        <v>69</v>
      </c>
      <c r="B243" s="41">
        <v>350</v>
      </c>
      <c r="C243" s="7">
        <v>7861866.2013239423</v>
      </c>
    </row>
    <row r="244" spans="1:3" ht="15" customHeight="1" x14ac:dyDescent="0.25">
      <c r="A244" s="23" t="s">
        <v>70</v>
      </c>
      <c r="B244" s="41">
        <v>415</v>
      </c>
      <c r="C244" s="7">
        <v>16431866.257274451</v>
      </c>
    </row>
    <row r="245" spans="1:3" ht="15" customHeight="1" x14ac:dyDescent="0.25">
      <c r="A245" s="25" t="s">
        <v>71</v>
      </c>
      <c r="B245" s="42">
        <v>765</v>
      </c>
      <c r="C245" s="7">
        <f>SUM(C243:C244)</f>
        <v>24293732.458598394</v>
      </c>
    </row>
    <row r="246" spans="1:3" x14ac:dyDescent="0.25">
      <c r="A246" s="25" t="s">
        <v>98</v>
      </c>
      <c r="B246" s="42">
        <v>765</v>
      </c>
      <c r="C246" s="7">
        <f>C245</f>
        <v>24293732.458598394</v>
      </c>
    </row>
    <row r="247" spans="1:3" ht="15" customHeight="1" x14ac:dyDescent="0.25">
      <c r="A247" s="96" t="s">
        <v>157</v>
      </c>
      <c r="B247" s="96"/>
      <c r="C247" s="7"/>
    </row>
    <row r="248" spans="1:3" ht="15" customHeight="1" x14ac:dyDescent="0.25">
      <c r="A248" s="23" t="s">
        <v>48</v>
      </c>
      <c r="B248" s="41">
        <v>284</v>
      </c>
      <c r="C248" s="7">
        <v>11722478.667090194</v>
      </c>
    </row>
    <row r="249" spans="1:3" ht="15" customHeight="1" x14ac:dyDescent="0.25">
      <c r="A249" s="25" t="s">
        <v>54</v>
      </c>
      <c r="B249" s="42">
        <v>284</v>
      </c>
      <c r="C249" s="7">
        <f>SUM(C248)</f>
        <v>11722478.667090194</v>
      </c>
    </row>
    <row r="250" spans="1:3" ht="15" customHeight="1" x14ac:dyDescent="0.25">
      <c r="A250" s="23" t="s">
        <v>62</v>
      </c>
      <c r="B250" s="41">
        <v>9</v>
      </c>
      <c r="C250" s="7">
        <v>1086785.0480290405</v>
      </c>
    </row>
    <row r="251" spans="1:3" ht="15" customHeight="1" x14ac:dyDescent="0.25">
      <c r="A251" s="25" t="s">
        <v>71</v>
      </c>
      <c r="B251" s="42">
        <v>9</v>
      </c>
      <c r="C251" s="7">
        <f>SUM(C250)</f>
        <v>1086785.0480290405</v>
      </c>
    </row>
    <row r="252" spans="1:3" x14ac:dyDescent="0.25">
      <c r="A252" s="25" t="s">
        <v>98</v>
      </c>
      <c r="B252" s="42">
        <v>293</v>
      </c>
      <c r="C252" s="7">
        <f>C249+C251</f>
        <v>12809263.715119235</v>
      </c>
    </row>
    <row r="253" spans="1:3" ht="15" customHeight="1" x14ac:dyDescent="0.25">
      <c r="A253" s="96" t="s">
        <v>158</v>
      </c>
      <c r="B253" s="96"/>
      <c r="C253" s="7"/>
    </row>
    <row r="254" spans="1:3" ht="15" customHeight="1" x14ac:dyDescent="0.25">
      <c r="A254" s="23" t="s">
        <v>62</v>
      </c>
      <c r="B254" s="41">
        <v>1351</v>
      </c>
      <c r="C254" s="7">
        <v>31465630.231277585</v>
      </c>
    </row>
    <row r="255" spans="1:3" ht="15" customHeight="1" x14ac:dyDescent="0.25">
      <c r="A255" s="23" t="s">
        <v>70</v>
      </c>
      <c r="B255" s="41">
        <v>1782</v>
      </c>
      <c r="C255" s="7">
        <v>46006724.155789807</v>
      </c>
    </row>
    <row r="256" spans="1:3" ht="15" customHeight="1" x14ac:dyDescent="0.25">
      <c r="A256" s="23" t="s">
        <v>60</v>
      </c>
      <c r="B256" s="41">
        <v>155</v>
      </c>
      <c r="C256" s="7">
        <v>3603892.9875547625</v>
      </c>
    </row>
    <row r="257" spans="1:3" ht="30" customHeight="1" x14ac:dyDescent="0.25">
      <c r="A257" s="23" t="s">
        <v>69</v>
      </c>
      <c r="B257" s="41">
        <v>430</v>
      </c>
      <c r="C257" s="7">
        <v>9345837.0760616921</v>
      </c>
    </row>
    <row r="258" spans="1:3" ht="15" customHeight="1" x14ac:dyDescent="0.25">
      <c r="A258" s="25" t="s">
        <v>71</v>
      </c>
      <c r="B258" s="42">
        <v>3718</v>
      </c>
      <c r="C258" s="7">
        <f>SUM(C254:C257)</f>
        <v>90422084.450683847</v>
      </c>
    </row>
    <row r="259" spans="1:3" ht="15" customHeight="1" x14ac:dyDescent="0.25">
      <c r="A259" s="23" t="s">
        <v>16</v>
      </c>
      <c r="B259" s="41">
        <v>41</v>
      </c>
      <c r="C259" s="7">
        <v>575849.20084776124</v>
      </c>
    </row>
    <row r="260" spans="1:3" ht="15" customHeight="1" x14ac:dyDescent="0.25">
      <c r="A260" s="23" t="s">
        <v>27</v>
      </c>
      <c r="B260" s="41">
        <v>122</v>
      </c>
      <c r="C260" s="7">
        <v>1340664.5430000001</v>
      </c>
    </row>
    <row r="261" spans="1:3" ht="15" customHeight="1" x14ac:dyDescent="0.25">
      <c r="A261" s="25" t="s">
        <v>41</v>
      </c>
      <c r="B261" s="42">
        <v>163</v>
      </c>
      <c r="C261" s="7">
        <f>SUM(C259:C260)</f>
        <v>1916513.7438477613</v>
      </c>
    </row>
    <row r="262" spans="1:3" ht="15" customHeight="1" x14ac:dyDescent="0.25">
      <c r="A262" s="23" t="s">
        <v>48</v>
      </c>
      <c r="B262" s="41">
        <v>612</v>
      </c>
      <c r="C262" s="7">
        <v>14783669.619237144</v>
      </c>
    </row>
    <row r="263" spans="1:3" ht="15" customHeight="1" x14ac:dyDescent="0.25">
      <c r="A263" s="23" t="s">
        <v>53</v>
      </c>
      <c r="B263" s="41">
        <v>500</v>
      </c>
      <c r="C263" s="7">
        <v>8197915.1269457275</v>
      </c>
    </row>
    <row r="264" spans="1:3" ht="15" customHeight="1" x14ac:dyDescent="0.25">
      <c r="A264" s="25" t="s">
        <v>54</v>
      </c>
      <c r="B264" s="42">
        <v>1112</v>
      </c>
      <c r="C264" s="7">
        <f>SUM(C262:C263)</f>
        <v>22981584.74618287</v>
      </c>
    </row>
    <row r="265" spans="1:3" x14ac:dyDescent="0.25">
      <c r="A265" s="25" t="s">
        <v>98</v>
      </c>
      <c r="B265" s="42">
        <v>4993</v>
      </c>
      <c r="C265" s="7">
        <f>C258+C261+C264</f>
        <v>115320182.94071448</v>
      </c>
    </row>
    <row r="266" spans="1:3" ht="15" customHeight="1" x14ac:dyDescent="0.25">
      <c r="A266" s="96" t="s">
        <v>159</v>
      </c>
      <c r="B266" s="96"/>
      <c r="C266" s="7"/>
    </row>
    <row r="267" spans="1:3" ht="15" customHeight="1" x14ac:dyDescent="0.25">
      <c r="A267" s="23" t="s">
        <v>28</v>
      </c>
      <c r="B267" s="41">
        <v>35</v>
      </c>
      <c r="C267" s="7">
        <v>552416.54999999993</v>
      </c>
    </row>
    <row r="268" spans="1:3" ht="15" customHeight="1" x14ac:dyDescent="0.25">
      <c r="A268" s="25" t="s">
        <v>41</v>
      </c>
      <c r="B268" s="42">
        <v>35</v>
      </c>
      <c r="C268" s="7">
        <f>SUM(C267)</f>
        <v>552416.54999999993</v>
      </c>
    </row>
    <row r="269" spans="1:3" ht="30" customHeight="1" x14ac:dyDescent="0.25">
      <c r="A269" s="23" t="s">
        <v>44</v>
      </c>
      <c r="B269" s="41">
        <v>78</v>
      </c>
      <c r="C269" s="7">
        <v>1835819.1647419357</v>
      </c>
    </row>
    <row r="270" spans="1:3" ht="15" customHeight="1" x14ac:dyDescent="0.25">
      <c r="A270" s="25" t="s">
        <v>54</v>
      </c>
      <c r="B270" s="42">
        <v>78</v>
      </c>
      <c r="C270" s="7">
        <f>SUM(C269)</f>
        <v>1835819.1647419357</v>
      </c>
    </row>
    <row r="271" spans="1:3" ht="15" customHeight="1" x14ac:dyDescent="0.25">
      <c r="A271" s="23" t="s">
        <v>62</v>
      </c>
      <c r="B271" s="41">
        <v>600</v>
      </c>
      <c r="C271" s="7">
        <v>14807327.137581076</v>
      </c>
    </row>
    <row r="272" spans="1:3" ht="30" customHeight="1" x14ac:dyDescent="0.25">
      <c r="A272" s="23" t="s">
        <v>69</v>
      </c>
      <c r="B272" s="41">
        <v>311</v>
      </c>
      <c r="C272" s="7">
        <v>6313443.3687014775</v>
      </c>
    </row>
    <row r="273" spans="1:3" ht="15" customHeight="1" x14ac:dyDescent="0.25">
      <c r="A273" s="25" t="s">
        <v>71</v>
      </c>
      <c r="B273" s="42">
        <v>911</v>
      </c>
      <c r="C273" s="7">
        <f>SUM(C271:C272)</f>
        <v>21120770.506282553</v>
      </c>
    </row>
    <row r="274" spans="1:3" x14ac:dyDescent="0.25">
      <c r="A274" s="25" t="s">
        <v>98</v>
      </c>
      <c r="B274" s="42">
        <v>1024</v>
      </c>
      <c r="C274" s="7">
        <f>C268+C270+C273</f>
        <v>23509006.221024487</v>
      </c>
    </row>
    <row r="275" spans="1:3" ht="15" customHeight="1" x14ac:dyDescent="0.25">
      <c r="A275" s="96" t="s">
        <v>123</v>
      </c>
      <c r="B275" s="96"/>
      <c r="C275" s="7"/>
    </row>
    <row r="276" spans="1:3" ht="30" customHeight="1" x14ac:dyDescent="0.25">
      <c r="A276" s="23" t="s">
        <v>44</v>
      </c>
      <c r="B276" s="41">
        <v>680</v>
      </c>
      <c r="C276" s="7">
        <v>8494580.6355950907</v>
      </c>
    </row>
    <row r="277" spans="1:3" ht="15" customHeight="1" x14ac:dyDescent="0.25">
      <c r="A277" s="23" t="s">
        <v>48</v>
      </c>
      <c r="B277" s="41">
        <v>1020</v>
      </c>
      <c r="C277" s="7">
        <v>21060786.281837299</v>
      </c>
    </row>
    <row r="278" spans="1:3" ht="15" customHeight="1" x14ac:dyDescent="0.25">
      <c r="A278" s="25" t="s">
        <v>54</v>
      </c>
      <c r="B278" s="42">
        <v>1700</v>
      </c>
      <c r="C278" s="7">
        <f>SUM(C276:C277)</f>
        <v>29555366.91743239</v>
      </c>
    </row>
    <row r="279" spans="1:3" ht="30" customHeight="1" x14ac:dyDescent="0.25">
      <c r="A279" s="23" t="s">
        <v>69</v>
      </c>
      <c r="B279" s="41">
        <v>900</v>
      </c>
      <c r="C279" s="7">
        <v>15634384.52335944</v>
      </c>
    </row>
    <row r="280" spans="1:3" ht="15" customHeight="1" x14ac:dyDescent="0.25">
      <c r="A280" s="23" t="s">
        <v>70</v>
      </c>
      <c r="B280" s="41">
        <v>1400</v>
      </c>
      <c r="C280" s="7">
        <v>31128791.682091035</v>
      </c>
    </row>
    <row r="281" spans="1:3" ht="15" customHeight="1" x14ac:dyDescent="0.25">
      <c r="A281" s="25" t="s">
        <v>71</v>
      </c>
      <c r="B281" s="42">
        <v>2300</v>
      </c>
      <c r="C281" s="7">
        <f>SUM(C279:C280)</f>
        <v>46763176.205450475</v>
      </c>
    </row>
    <row r="282" spans="1:3" ht="15" customHeight="1" x14ac:dyDescent="0.25">
      <c r="A282" s="23" t="s">
        <v>72</v>
      </c>
      <c r="B282" s="41">
        <v>61</v>
      </c>
      <c r="C282" s="7">
        <v>1224361.6015496536</v>
      </c>
    </row>
    <row r="283" spans="1:3" ht="15" customHeight="1" x14ac:dyDescent="0.25">
      <c r="A283" s="25" t="s">
        <v>75</v>
      </c>
      <c r="B283" s="42">
        <v>61</v>
      </c>
      <c r="C283" s="7">
        <f>SUM(C282)</f>
        <v>1224361.6015496536</v>
      </c>
    </row>
    <row r="284" spans="1:3" x14ac:dyDescent="0.25">
      <c r="A284" s="25" t="s">
        <v>98</v>
      </c>
      <c r="B284" s="42">
        <v>4061</v>
      </c>
      <c r="C284" s="7">
        <f>C278+C281+C283</f>
        <v>77542904.724432528</v>
      </c>
    </row>
    <row r="285" spans="1:3" ht="15" customHeight="1" x14ac:dyDescent="0.25">
      <c r="A285" s="96" t="s">
        <v>160</v>
      </c>
      <c r="B285" s="96"/>
      <c r="C285" s="7"/>
    </row>
    <row r="286" spans="1:3" ht="15" customHeight="1" x14ac:dyDescent="0.25">
      <c r="A286" s="23" t="s">
        <v>14</v>
      </c>
      <c r="B286" s="41">
        <v>300</v>
      </c>
      <c r="C286" s="7">
        <v>5574111</v>
      </c>
    </row>
    <row r="287" spans="1:3" ht="15" customHeight="1" x14ac:dyDescent="0.25">
      <c r="A287" s="23" t="s">
        <v>15</v>
      </c>
      <c r="B287" s="41">
        <v>52</v>
      </c>
      <c r="C287" s="7">
        <v>828153.56</v>
      </c>
    </row>
    <row r="288" spans="1:3" ht="15" customHeight="1" x14ac:dyDescent="0.25">
      <c r="A288" s="23" t="s">
        <v>16</v>
      </c>
      <c r="B288" s="41">
        <v>145</v>
      </c>
      <c r="C288" s="7">
        <v>2694153.6500000004</v>
      </c>
    </row>
    <row r="289" spans="1:3" ht="15" customHeight="1" x14ac:dyDescent="0.25">
      <c r="A289" s="23" t="s">
        <v>17</v>
      </c>
      <c r="B289" s="41">
        <v>46</v>
      </c>
      <c r="C289" s="7">
        <v>854697.0199999999</v>
      </c>
    </row>
    <row r="290" spans="1:3" ht="15" customHeight="1" x14ac:dyDescent="0.25">
      <c r="A290" s="23" t="s">
        <v>18</v>
      </c>
      <c r="B290" s="41">
        <v>55</v>
      </c>
      <c r="C290" s="7">
        <v>470930.9</v>
      </c>
    </row>
    <row r="291" spans="1:3" ht="15" customHeight="1" x14ac:dyDescent="0.25">
      <c r="A291" s="23" t="s">
        <v>19</v>
      </c>
      <c r="B291" s="41">
        <v>56</v>
      </c>
      <c r="C291" s="7">
        <v>891857.68000000017</v>
      </c>
    </row>
    <row r="292" spans="1:3" ht="15" customHeight="1" x14ac:dyDescent="0.25">
      <c r="A292" s="23" t="s">
        <v>27</v>
      </c>
      <c r="B292" s="41">
        <v>137</v>
      </c>
      <c r="C292" s="7">
        <v>2545510.69</v>
      </c>
    </row>
    <row r="293" spans="1:3" ht="15" customHeight="1" x14ac:dyDescent="0.25">
      <c r="A293" s="23" t="s">
        <v>28</v>
      </c>
      <c r="B293" s="41">
        <v>55</v>
      </c>
      <c r="C293" s="7">
        <v>1021920.3499999999</v>
      </c>
    </row>
    <row r="294" spans="1:3" ht="15" customHeight="1" x14ac:dyDescent="0.25">
      <c r="A294" s="23" t="s">
        <v>29</v>
      </c>
      <c r="B294" s="41">
        <v>55</v>
      </c>
      <c r="C294" s="7">
        <v>1023848.5016037734</v>
      </c>
    </row>
    <row r="295" spans="1:3" ht="30" customHeight="1" x14ac:dyDescent="0.25">
      <c r="A295" s="23" t="s">
        <v>30</v>
      </c>
      <c r="B295" s="41">
        <v>28</v>
      </c>
      <c r="C295" s="7">
        <v>445928.84</v>
      </c>
    </row>
    <row r="296" spans="1:3" ht="15" customHeight="1" x14ac:dyDescent="0.25">
      <c r="A296" s="23" t="s">
        <v>32</v>
      </c>
      <c r="B296" s="41">
        <v>60</v>
      </c>
      <c r="C296" s="7">
        <v>812056.48</v>
      </c>
    </row>
    <row r="297" spans="1:3" ht="15" customHeight="1" x14ac:dyDescent="0.25">
      <c r="A297" s="23" t="s">
        <v>33</v>
      </c>
      <c r="B297" s="41">
        <v>65</v>
      </c>
      <c r="C297" s="7">
        <v>1035191.9500000003</v>
      </c>
    </row>
    <row r="298" spans="1:3" ht="15" customHeight="1" x14ac:dyDescent="0.25">
      <c r="A298" s="23" t="s">
        <v>37</v>
      </c>
      <c r="B298" s="41">
        <v>79</v>
      </c>
      <c r="C298" s="7">
        <v>1259586.0931477274</v>
      </c>
    </row>
    <row r="299" spans="1:3" ht="15" customHeight="1" x14ac:dyDescent="0.25">
      <c r="A299" s="23" t="s">
        <v>38</v>
      </c>
      <c r="B299" s="41">
        <v>20</v>
      </c>
      <c r="C299" s="7">
        <v>318520.60000000003</v>
      </c>
    </row>
    <row r="300" spans="1:3" ht="15" customHeight="1" x14ac:dyDescent="0.25">
      <c r="A300" s="23" t="s">
        <v>39</v>
      </c>
      <c r="B300" s="41">
        <v>60</v>
      </c>
      <c r="C300" s="7">
        <v>955561.80000000016</v>
      </c>
    </row>
    <row r="301" spans="1:3" ht="15" customHeight="1" x14ac:dyDescent="0.25">
      <c r="A301" s="23" t="s">
        <v>40</v>
      </c>
      <c r="B301" s="41">
        <v>44</v>
      </c>
      <c r="C301" s="7">
        <v>700745.3200000003</v>
      </c>
    </row>
    <row r="302" spans="1:3" ht="15" customHeight="1" x14ac:dyDescent="0.25">
      <c r="A302" s="25" t="s">
        <v>41</v>
      </c>
      <c r="B302" s="42">
        <v>1257</v>
      </c>
      <c r="C302" s="7">
        <f>SUM(C286:C301)</f>
        <v>21432774.434751503</v>
      </c>
    </row>
    <row r="303" spans="1:3" ht="30" customHeight="1" x14ac:dyDescent="0.25">
      <c r="A303" s="23" t="s">
        <v>44</v>
      </c>
      <c r="B303" s="41">
        <v>1760</v>
      </c>
      <c r="C303" s="7">
        <v>38964189.964212947</v>
      </c>
    </row>
    <row r="304" spans="1:3" ht="15" customHeight="1" x14ac:dyDescent="0.25">
      <c r="A304" s="25" t="s">
        <v>54</v>
      </c>
      <c r="B304" s="42">
        <v>1760</v>
      </c>
      <c r="C304" s="7">
        <f>SUM(C303)</f>
        <v>38964189.964212947</v>
      </c>
    </row>
    <row r="305" spans="1:3" ht="30" customHeight="1" x14ac:dyDescent="0.25">
      <c r="A305" s="23" t="s">
        <v>69</v>
      </c>
      <c r="B305" s="41">
        <v>1720</v>
      </c>
      <c r="C305" s="7">
        <v>38115055.58936505</v>
      </c>
    </row>
    <row r="306" spans="1:3" ht="15" customHeight="1" x14ac:dyDescent="0.25">
      <c r="A306" s="23" t="s">
        <v>70</v>
      </c>
      <c r="B306" s="41">
        <v>1660</v>
      </c>
      <c r="C306" s="7">
        <v>36744632.938157625</v>
      </c>
    </row>
    <row r="307" spans="1:3" ht="15" customHeight="1" x14ac:dyDescent="0.25">
      <c r="A307" s="25" t="s">
        <v>71</v>
      </c>
      <c r="B307" s="42">
        <v>3380</v>
      </c>
      <c r="C307" s="7">
        <f>SUM(C305:C306)</f>
        <v>74859688.527522683</v>
      </c>
    </row>
    <row r="308" spans="1:3" ht="15" customHeight="1" x14ac:dyDescent="0.25">
      <c r="A308" s="23" t="s">
        <v>72</v>
      </c>
      <c r="B308" s="41">
        <v>108</v>
      </c>
      <c r="C308" s="7">
        <v>2349974.5999999996</v>
      </c>
    </row>
    <row r="309" spans="1:3" ht="15" customHeight="1" x14ac:dyDescent="0.25">
      <c r="A309" s="25" t="s">
        <v>75</v>
      </c>
      <c r="B309" s="42">
        <v>108</v>
      </c>
      <c r="C309" s="7">
        <f>SUM(C308)</f>
        <v>2349974.5999999996</v>
      </c>
    </row>
    <row r="310" spans="1:3" x14ac:dyDescent="0.25">
      <c r="A310" s="25" t="s">
        <v>98</v>
      </c>
      <c r="B310" s="42">
        <v>6505</v>
      </c>
      <c r="C310" s="7">
        <f>C302+C304+C307+C309</f>
        <v>137606627.52648714</v>
      </c>
    </row>
    <row r="311" spans="1:3" ht="15" customHeight="1" x14ac:dyDescent="0.25">
      <c r="A311" s="96" t="s">
        <v>127</v>
      </c>
      <c r="B311" s="96"/>
      <c r="C311" s="7"/>
    </row>
    <row r="312" spans="1:3" ht="15" customHeight="1" x14ac:dyDescent="0.25">
      <c r="A312" s="23" t="s">
        <v>13</v>
      </c>
      <c r="B312" s="41">
        <v>163</v>
      </c>
      <c r="C312" s="7">
        <v>2375484.7929577464</v>
      </c>
    </row>
    <row r="313" spans="1:3" ht="15" customHeight="1" x14ac:dyDescent="0.25">
      <c r="A313" s="23" t="s">
        <v>14</v>
      </c>
      <c r="B313" s="41">
        <v>160</v>
      </c>
      <c r="C313" s="7">
        <v>2907149.5991380326</v>
      </c>
    </row>
    <row r="314" spans="1:3" ht="15" customHeight="1" x14ac:dyDescent="0.25">
      <c r="A314" s="23" t="s">
        <v>15</v>
      </c>
      <c r="B314" s="41">
        <v>200</v>
      </c>
      <c r="C314" s="7">
        <v>2986333.4071791046</v>
      </c>
    </row>
    <row r="315" spans="1:3" ht="15" customHeight="1" x14ac:dyDescent="0.25">
      <c r="A315" s="23" t="s">
        <v>16</v>
      </c>
      <c r="B315" s="41">
        <v>280</v>
      </c>
      <c r="C315" s="7">
        <v>5153256.4062500019</v>
      </c>
    </row>
    <row r="316" spans="1:3" ht="15" customHeight="1" x14ac:dyDescent="0.25">
      <c r="A316" s="23" t="s">
        <v>17</v>
      </c>
      <c r="B316" s="41">
        <v>167</v>
      </c>
      <c r="C316" s="7">
        <v>2651630.3224193542</v>
      </c>
    </row>
    <row r="317" spans="1:3" ht="15" customHeight="1" x14ac:dyDescent="0.25">
      <c r="A317" s="23" t="s">
        <v>18</v>
      </c>
      <c r="B317" s="41">
        <v>282</v>
      </c>
      <c r="C317" s="7">
        <v>3975599.0798653807</v>
      </c>
    </row>
    <row r="318" spans="1:3" ht="15" customHeight="1" x14ac:dyDescent="0.25">
      <c r="A318" s="23" t="s">
        <v>19</v>
      </c>
      <c r="B318" s="41">
        <v>250</v>
      </c>
      <c r="C318" s="7">
        <v>4257263.1752186045</v>
      </c>
    </row>
    <row r="319" spans="1:3" ht="15" customHeight="1" x14ac:dyDescent="0.25">
      <c r="A319" s="23" t="s">
        <v>21</v>
      </c>
      <c r="B319" s="41">
        <v>56</v>
      </c>
      <c r="C319" s="7">
        <v>798082.55268421047</v>
      </c>
    </row>
    <row r="320" spans="1:3" ht="15" customHeight="1" x14ac:dyDescent="0.25">
      <c r="A320" s="23" t="s">
        <v>22</v>
      </c>
      <c r="B320" s="41">
        <v>81</v>
      </c>
      <c r="C320" s="7">
        <v>1078406.8555999999</v>
      </c>
    </row>
    <row r="321" spans="1:3" ht="15" customHeight="1" x14ac:dyDescent="0.25">
      <c r="A321" s="23" t="s">
        <v>23</v>
      </c>
      <c r="B321" s="41">
        <v>78</v>
      </c>
      <c r="C321" s="7">
        <v>1165011.4449750001</v>
      </c>
    </row>
    <row r="322" spans="1:3" ht="15" customHeight="1" x14ac:dyDescent="0.25">
      <c r="A322" s="23" t="s">
        <v>25</v>
      </c>
      <c r="B322" s="41">
        <v>22</v>
      </c>
      <c r="C322" s="7">
        <v>312810.7855714286</v>
      </c>
    </row>
    <row r="323" spans="1:3" ht="15" customHeight="1" x14ac:dyDescent="0.25">
      <c r="A323" s="25" t="s">
        <v>26</v>
      </c>
      <c r="B323" s="42">
        <v>237</v>
      </c>
      <c r="C323" s="7">
        <f>SUM(C312:C322)</f>
        <v>27661028.421858866</v>
      </c>
    </row>
    <row r="324" spans="1:3" ht="15" customHeight="1" x14ac:dyDescent="0.25">
      <c r="A324" s="23" t="s">
        <v>27</v>
      </c>
      <c r="B324" s="41">
        <v>307</v>
      </c>
      <c r="C324" s="7">
        <v>6375842.8475966845</v>
      </c>
    </row>
    <row r="325" spans="1:3" ht="15" customHeight="1" x14ac:dyDescent="0.25">
      <c r="A325" s="23" t="s">
        <v>28</v>
      </c>
      <c r="B325" s="41">
        <v>140</v>
      </c>
      <c r="C325" s="7">
        <v>1954612.5869041095</v>
      </c>
    </row>
    <row r="326" spans="1:3" ht="15" customHeight="1" x14ac:dyDescent="0.25">
      <c r="A326" s="23" t="s">
        <v>29</v>
      </c>
      <c r="B326" s="41">
        <v>225</v>
      </c>
      <c r="C326" s="7">
        <v>4676507.3490564534</v>
      </c>
    </row>
    <row r="327" spans="1:3" ht="30" customHeight="1" x14ac:dyDescent="0.25">
      <c r="A327" s="23" t="s">
        <v>30</v>
      </c>
      <c r="B327" s="41">
        <v>277</v>
      </c>
      <c r="C327" s="7">
        <v>3389732.4342901553</v>
      </c>
    </row>
    <row r="328" spans="1:3" ht="15" customHeight="1" x14ac:dyDescent="0.25">
      <c r="A328" s="23" t="s">
        <v>31</v>
      </c>
      <c r="B328" s="41">
        <v>196</v>
      </c>
      <c r="C328" s="7">
        <v>2269472.7354619047</v>
      </c>
    </row>
    <row r="329" spans="1:3" ht="15" customHeight="1" x14ac:dyDescent="0.25">
      <c r="A329" s="23" t="s">
        <v>32</v>
      </c>
      <c r="B329" s="41">
        <v>400</v>
      </c>
      <c r="C329" s="7">
        <v>6409141.1784615386</v>
      </c>
    </row>
    <row r="330" spans="1:3" ht="15" customHeight="1" x14ac:dyDescent="0.25">
      <c r="A330" s="23" t="s">
        <v>33</v>
      </c>
      <c r="B330" s="41">
        <v>123</v>
      </c>
      <c r="C330" s="7">
        <v>1881766.9485263161</v>
      </c>
    </row>
    <row r="331" spans="1:3" ht="15" customHeight="1" x14ac:dyDescent="0.25">
      <c r="A331" s="23" t="s">
        <v>34</v>
      </c>
      <c r="B331" s="41">
        <v>141</v>
      </c>
      <c r="C331" s="7">
        <v>1919053.9014123713</v>
      </c>
    </row>
    <row r="332" spans="1:3" ht="15" customHeight="1" x14ac:dyDescent="0.25">
      <c r="A332" s="23" t="s">
        <v>35</v>
      </c>
      <c r="B332" s="41">
        <v>179</v>
      </c>
      <c r="C332" s="7">
        <v>2037593.8768518516</v>
      </c>
    </row>
    <row r="333" spans="1:3" ht="15" customHeight="1" x14ac:dyDescent="0.25">
      <c r="A333" s="23" t="s">
        <v>36</v>
      </c>
      <c r="B333" s="41">
        <v>96</v>
      </c>
      <c r="C333" s="7">
        <v>1041239.5235614034</v>
      </c>
    </row>
    <row r="334" spans="1:3" ht="15" customHeight="1" x14ac:dyDescent="0.25">
      <c r="A334" s="23" t="s">
        <v>37</v>
      </c>
      <c r="B334" s="41">
        <v>311</v>
      </c>
      <c r="C334" s="7">
        <v>5082128.133306968</v>
      </c>
    </row>
    <row r="335" spans="1:3" ht="15" customHeight="1" x14ac:dyDescent="0.25">
      <c r="A335" s="23" t="s">
        <v>38</v>
      </c>
      <c r="B335" s="41">
        <v>140</v>
      </c>
      <c r="C335" s="7">
        <v>2588015.79979845</v>
      </c>
    </row>
    <row r="336" spans="1:3" ht="15" customHeight="1" x14ac:dyDescent="0.25">
      <c r="A336" s="23" t="s">
        <v>40</v>
      </c>
      <c r="B336" s="41">
        <v>180</v>
      </c>
      <c r="C336" s="7">
        <v>2633262.370177215</v>
      </c>
    </row>
    <row r="337" spans="1:3" ht="15" customHeight="1" x14ac:dyDescent="0.25">
      <c r="A337" s="25" t="s">
        <v>41</v>
      </c>
      <c r="B337" s="42">
        <v>4454</v>
      </c>
      <c r="C337" s="7">
        <f>SUM(C324:C336)</f>
        <v>42258369.685405426</v>
      </c>
    </row>
    <row r="338" spans="1:3" ht="30" customHeight="1" x14ac:dyDescent="0.25">
      <c r="A338" s="23" t="s">
        <v>44</v>
      </c>
      <c r="B338" s="41">
        <v>127</v>
      </c>
      <c r="C338" s="7">
        <v>2072455.5613623187</v>
      </c>
    </row>
    <row r="339" spans="1:3" ht="15" customHeight="1" x14ac:dyDescent="0.25">
      <c r="A339" s="23" t="s">
        <v>47</v>
      </c>
      <c r="B339" s="41">
        <v>264</v>
      </c>
      <c r="C339" s="7">
        <v>6034675.6030670647</v>
      </c>
    </row>
    <row r="340" spans="1:3" ht="15" customHeight="1" x14ac:dyDescent="0.25">
      <c r="A340" s="25" t="s">
        <v>54</v>
      </c>
      <c r="B340" s="42">
        <v>391</v>
      </c>
      <c r="C340" s="7">
        <f>SUM(C338:C339)</f>
        <v>8107131.1644293834</v>
      </c>
    </row>
    <row r="341" spans="1:3" ht="30" customHeight="1" x14ac:dyDescent="0.25">
      <c r="A341" s="23" t="s">
        <v>69</v>
      </c>
      <c r="B341" s="41">
        <v>260</v>
      </c>
      <c r="C341" s="7">
        <v>5083062.4004193367</v>
      </c>
    </row>
    <row r="342" spans="1:3" ht="15" customHeight="1" x14ac:dyDescent="0.25">
      <c r="A342" s="25" t="s">
        <v>71</v>
      </c>
      <c r="B342" s="42">
        <v>260</v>
      </c>
      <c r="C342" s="7">
        <f>SUM(C341)</f>
        <v>5083062.4004193367</v>
      </c>
    </row>
    <row r="343" spans="1:3" ht="15" customHeight="1" x14ac:dyDescent="0.25">
      <c r="A343" s="23" t="s">
        <v>72</v>
      </c>
      <c r="B343" s="41">
        <v>98</v>
      </c>
      <c r="C343" s="7">
        <v>2137758.1929032258</v>
      </c>
    </row>
    <row r="344" spans="1:3" ht="15" customHeight="1" x14ac:dyDescent="0.25">
      <c r="A344" s="25" t="s">
        <v>75</v>
      </c>
      <c r="B344" s="42">
        <v>98</v>
      </c>
      <c r="C344" s="7">
        <f>SUM(C343)</f>
        <v>2137758.1929032258</v>
      </c>
    </row>
    <row r="345" spans="1:3" x14ac:dyDescent="0.25">
      <c r="A345" s="25" t="s">
        <v>98</v>
      </c>
      <c r="B345" s="42">
        <v>5203</v>
      </c>
      <c r="C345" s="7">
        <f>C323+C337+C340+C342+C344</f>
        <v>85247349.865016237</v>
      </c>
    </row>
    <row r="346" spans="1:3" ht="15" customHeight="1" x14ac:dyDescent="0.25">
      <c r="A346" s="96" t="s">
        <v>161</v>
      </c>
      <c r="B346" s="96"/>
      <c r="C346" s="7"/>
    </row>
    <row r="347" spans="1:3" ht="15" customHeight="1" x14ac:dyDescent="0.25">
      <c r="A347" s="23" t="s">
        <v>62</v>
      </c>
      <c r="B347" s="41">
        <v>2782</v>
      </c>
      <c r="C347" s="7">
        <v>70255497.494830519</v>
      </c>
    </row>
    <row r="348" spans="1:3" ht="30" customHeight="1" x14ac:dyDescent="0.25">
      <c r="A348" s="23" t="s">
        <v>69</v>
      </c>
      <c r="B348" s="41">
        <v>496</v>
      </c>
      <c r="C348" s="7">
        <v>10672542.658019058</v>
      </c>
    </row>
    <row r="349" spans="1:3" ht="15" customHeight="1" x14ac:dyDescent="0.25">
      <c r="A349" s="25" t="s">
        <v>71</v>
      </c>
      <c r="B349" s="42">
        <v>3278</v>
      </c>
      <c r="C349" s="7">
        <f>SUM(C347:C348)</f>
        <v>80928040.152849585</v>
      </c>
    </row>
    <row r="350" spans="1:3" ht="15" customHeight="1" x14ac:dyDescent="0.25">
      <c r="A350" s="23" t="s">
        <v>14</v>
      </c>
      <c r="B350" s="41">
        <v>216</v>
      </c>
      <c r="C350" s="7">
        <v>6454460.9036101075</v>
      </c>
    </row>
    <row r="351" spans="1:3" ht="15" customHeight="1" x14ac:dyDescent="0.25">
      <c r="A351" s="23" t="s">
        <v>16</v>
      </c>
      <c r="B351" s="41">
        <v>70</v>
      </c>
      <c r="C351" s="7">
        <v>1313085.4213125</v>
      </c>
    </row>
    <row r="352" spans="1:3" ht="15" customHeight="1" x14ac:dyDescent="0.25">
      <c r="A352" s="23" t="s">
        <v>17</v>
      </c>
      <c r="B352" s="41">
        <v>48</v>
      </c>
      <c r="C352" s="7">
        <v>647540.94675000012</v>
      </c>
    </row>
    <row r="353" spans="1:3" ht="15" customHeight="1" x14ac:dyDescent="0.25">
      <c r="A353" s="23" t="s">
        <v>18</v>
      </c>
      <c r="B353" s="41">
        <v>106</v>
      </c>
      <c r="C353" s="7">
        <v>1983434.8185980394</v>
      </c>
    </row>
    <row r="354" spans="1:3" ht="15" customHeight="1" x14ac:dyDescent="0.25">
      <c r="A354" s="23" t="s">
        <v>27</v>
      </c>
      <c r="B354" s="41">
        <v>112</v>
      </c>
      <c r="C354" s="7">
        <v>2412207.1041713208</v>
      </c>
    </row>
    <row r="355" spans="1:3" ht="15" customHeight="1" x14ac:dyDescent="0.25">
      <c r="A355" s="23" t="s">
        <v>28</v>
      </c>
      <c r="B355" s="41">
        <v>135</v>
      </c>
      <c r="C355" s="7">
        <v>2196553.2910404406</v>
      </c>
    </row>
    <row r="356" spans="1:3" ht="15" customHeight="1" x14ac:dyDescent="0.25">
      <c r="A356" s="23" t="s">
        <v>29</v>
      </c>
      <c r="B356" s="41">
        <v>178</v>
      </c>
      <c r="C356" s="7">
        <v>4334251.3708093744</v>
      </c>
    </row>
    <row r="357" spans="1:3" ht="15" customHeight="1" x14ac:dyDescent="0.25">
      <c r="A357" s="23" t="s">
        <v>35</v>
      </c>
      <c r="B357" s="41">
        <v>56</v>
      </c>
      <c r="C357" s="7">
        <v>667802.5891620391</v>
      </c>
    </row>
    <row r="358" spans="1:3" ht="15" customHeight="1" x14ac:dyDescent="0.25">
      <c r="A358" s="23" t="s">
        <v>36</v>
      </c>
      <c r="B358" s="41">
        <v>52</v>
      </c>
      <c r="C358" s="7">
        <v>719881.14224553958</v>
      </c>
    </row>
    <row r="359" spans="1:3" ht="15" customHeight="1" x14ac:dyDescent="0.25">
      <c r="A359" s="23" t="s">
        <v>37</v>
      </c>
      <c r="B359" s="41">
        <v>153</v>
      </c>
      <c r="C359" s="7">
        <v>3049572.4448156264</v>
      </c>
    </row>
    <row r="360" spans="1:3" ht="15" customHeight="1" x14ac:dyDescent="0.25">
      <c r="A360" s="23" t="s">
        <v>38</v>
      </c>
      <c r="B360" s="41">
        <v>156</v>
      </c>
      <c r="C360" s="7">
        <v>1982687.9116979593</v>
      </c>
    </row>
    <row r="361" spans="1:3" ht="15" customHeight="1" x14ac:dyDescent="0.25">
      <c r="A361" s="23" t="s">
        <v>39</v>
      </c>
      <c r="B361" s="41">
        <v>204</v>
      </c>
      <c r="C361" s="7">
        <v>3733700.4527906291</v>
      </c>
    </row>
    <row r="362" spans="1:3" ht="15" customHeight="1" x14ac:dyDescent="0.25">
      <c r="A362" s="25" t="s">
        <v>41</v>
      </c>
      <c r="B362" s="42">
        <v>1486</v>
      </c>
      <c r="C362" s="7">
        <f>SUM(C350:C361)</f>
        <v>29495178.397003576</v>
      </c>
    </row>
    <row r="363" spans="1:3" ht="30" customHeight="1" x14ac:dyDescent="0.25">
      <c r="A363" s="23" t="s">
        <v>44</v>
      </c>
      <c r="B363" s="41">
        <v>420</v>
      </c>
      <c r="C363" s="7">
        <v>13200418.562541489</v>
      </c>
    </row>
    <row r="364" spans="1:3" ht="15" customHeight="1" x14ac:dyDescent="0.25">
      <c r="A364" s="23" t="s">
        <v>48</v>
      </c>
      <c r="B364" s="41">
        <v>718</v>
      </c>
      <c r="C364" s="7">
        <v>21422054.678993575</v>
      </c>
    </row>
    <row r="365" spans="1:3" ht="15" customHeight="1" x14ac:dyDescent="0.25">
      <c r="A365" s="25" t="s">
        <v>54</v>
      </c>
      <c r="B365" s="42">
        <v>1138</v>
      </c>
      <c r="C365" s="7">
        <f>SUM(C363:C364)</f>
        <v>34622473.241535068</v>
      </c>
    </row>
    <row r="366" spans="1:3" x14ac:dyDescent="0.25">
      <c r="A366" s="25" t="s">
        <v>98</v>
      </c>
      <c r="B366" s="42">
        <v>5902</v>
      </c>
      <c r="C366" s="7">
        <f>C349+C362+C365</f>
        <v>145045691.79138821</v>
      </c>
    </row>
    <row r="367" spans="1:3" ht="15" customHeight="1" x14ac:dyDescent="0.25">
      <c r="A367" s="96" t="s">
        <v>162</v>
      </c>
      <c r="B367" s="96"/>
      <c r="C367" s="7"/>
    </row>
    <row r="368" spans="1:3" ht="15" customHeight="1" x14ac:dyDescent="0.25">
      <c r="A368" s="23" t="s">
        <v>70</v>
      </c>
      <c r="B368" s="41">
        <v>640</v>
      </c>
      <c r="C368" s="7">
        <v>27658425.356201723</v>
      </c>
    </row>
    <row r="369" spans="1:3" ht="30" customHeight="1" x14ac:dyDescent="0.25">
      <c r="A369" s="23" t="s">
        <v>69</v>
      </c>
      <c r="B369" s="41">
        <v>283</v>
      </c>
      <c r="C369" s="7">
        <v>12822006.035905527</v>
      </c>
    </row>
    <row r="370" spans="1:3" ht="15" customHeight="1" x14ac:dyDescent="0.25">
      <c r="A370" s="25" t="s">
        <v>71</v>
      </c>
      <c r="B370" s="42">
        <v>923</v>
      </c>
      <c r="C370" s="7">
        <f>SUM(C368:C369)</f>
        <v>40480431.392107248</v>
      </c>
    </row>
    <row r="371" spans="1:3" ht="15" customHeight="1" x14ac:dyDescent="0.25">
      <c r="A371" s="23" t="s">
        <v>47</v>
      </c>
      <c r="B371" s="41">
        <v>132</v>
      </c>
      <c r="C371" s="7">
        <v>4499373.1461599208</v>
      </c>
    </row>
    <row r="372" spans="1:3" ht="15" customHeight="1" x14ac:dyDescent="0.25">
      <c r="A372" s="25" t="s">
        <v>54</v>
      </c>
      <c r="B372" s="42">
        <v>132</v>
      </c>
      <c r="C372" s="7">
        <f>SUM(C371)</f>
        <v>4499373.1461599208</v>
      </c>
    </row>
    <row r="373" spans="1:3" x14ac:dyDescent="0.25">
      <c r="A373" s="25" t="s">
        <v>98</v>
      </c>
      <c r="B373" s="42">
        <v>1055</v>
      </c>
      <c r="C373" s="7">
        <f>C370+C372</f>
        <v>44979804.538267165</v>
      </c>
    </row>
    <row r="374" spans="1:3" ht="15" customHeight="1" x14ac:dyDescent="0.25">
      <c r="A374" s="96" t="s">
        <v>163</v>
      </c>
      <c r="B374" s="96"/>
      <c r="C374" s="7"/>
    </row>
    <row r="375" spans="1:3" ht="15" customHeight="1" x14ac:dyDescent="0.25">
      <c r="A375" s="23" t="s">
        <v>62</v>
      </c>
      <c r="B375" s="41">
        <v>715</v>
      </c>
      <c r="C375" s="7">
        <v>23469321.062211491</v>
      </c>
    </row>
    <row r="376" spans="1:3" ht="15" customHeight="1" x14ac:dyDescent="0.25">
      <c r="A376" s="23" t="s">
        <v>70</v>
      </c>
      <c r="B376" s="41">
        <v>170</v>
      </c>
      <c r="C376" s="7">
        <v>4882618.1771329502</v>
      </c>
    </row>
    <row r="377" spans="1:3" ht="15" customHeight="1" x14ac:dyDescent="0.25">
      <c r="A377" s="25" t="s">
        <v>71</v>
      </c>
      <c r="B377" s="42">
        <v>885</v>
      </c>
      <c r="C377" s="7">
        <f>SUM(C375:C376)</f>
        <v>28351939.23934444</v>
      </c>
    </row>
    <row r="378" spans="1:3" x14ac:dyDescent="0.25">
      <c r="A378" s="25" t="s">
        <v>98</v>
      </c>
      <c r="B378" s="42">
        <v>885</v>
      </c>
      <c r="C378" s="7">
        <f>C377</f>
        <v>28351939.23934444</v>
      </c>
    </row>
    <row r="379" spans="1:3" ht="15" customHeight="1" x14ac:dyDescent="0.25">
      <c r="A379" s="96" t="s">
        <v>164</v>
      </c>
      <c r="B379" s="96"/>
      <c r="C379" s="7"/>
    </row>
    <row r="380" spans="1:3" ht="30" customHeight="1" x14ac:dyDescent="0.25">
      <c r="A380" s="23" t="s">
        <v>44</v>
      </c>
      <c r="B380" s="41">
        <v>500</v>
      </c>
      <c r="C380" s="7">
        <v>9832470.959999999</v>
      </c>
    </row>
    <row r="381" spans="1:3" ht="15" customHeight="1" x14ac:dyDescent="0.25">
      <c r="A381" s="23" t="s">
        <v>48</v>
      </c>
      <c r="B381" s="41">
        <v>894</v>
      </c>
      <c r="C381" s="7">
        <v>23165325.198956251</v>
      </c>
    </row>
    <row r="382" spans="1:3" ht="15" customHeight="1" x14ac:dyDescent="0.25">
      <c r="A382" s="23" t="s">
        <v>53</v>
      </c>
      <c r="B382" s="41">
        <v>5519</v>
      </c>
      <c r="C382" s="7">
        <v>281718089.01815927</v>
      </c>
    </row>
    <row r="383" spans="1:3" ht="15" customHeight="1" x14ac:dyDescent="0.25">
      <c r="A383" s="25" t="s">
        <v>54</v>
      </c>
      <c r="B383" s="42">
        <v>6913</v>
      </c>
      <c r="C383" s="7">
        <f>SUM(C380:C382)</f>
        <v>314715885.1771155</v>
      </c>
    </row>
    <row r="384" spans="1:3" ht="15" customHeight="1" x14ac:dyDescent="0.25">
      <c r="A384" s="23" t="s">
        <v>70</v>
      </c>
      <c r="B384" s="41">
        <v>1090</v>
      </c>
      <c r="C384" s="7">
        <v>26091683.014180496</v>
      </c>
    </row>
    <row r="385" spans="1:3" ht="15" customHeight="1" x14ac:dyDescent="0.25">
      <c r="A385" s="25" t="s">
        <v>71</v>
      </c>
      <c r="B385" s="42">
        <v>1090</v>
      </c>
      <c r="C385" s="7">
        <f>SUM(C384)</f>
        <v>26091683.014180496</v>
      </c>
    </row>
    <row r="386" spans="1:3" ht="15" customHeight="1" x14ac:dyDescent="0.25">
      <c r="A386" s="23" t="s">
        <v>72</v>
      </c>
      <c r="B386" s="41">
        <v>26</v>
      </c>
      <c r="C386" s="7">
        <v>659561.78060624888</v>
      </c>
    </row>
    <row r="387" spans="1:3" ht="15" customHeight="1" x14ac:dyDescent="0.25">
      <c r="A387" s="25" t="s">
        <v>75</v>
      </c>
      <c r="B387" s="42">
        <v>26</v>
      </c>
      <c r="C387" s="7">
        <f>SUM(C386)</f>
        <v>659561.78060624888</v>
      </c>
    </row>
    <row r="388" spans="1:3" x14ac:dyDescent="0.25">
      <c r="A388" s="25" t="s">
        <v>98</v>
      </c>
      <c r="B388" s="42">
        <v>8029</v>
      </c>
      <c r="C388" s="7">
        <f>C383+C385+C387</f>
        <v>341467129.97190225</v>
      </c>
    </row>
    <row r="389" spans="1:3" ht="15" customHeight="1" x14ac:dyDescent="0.25">
      <c r="A389" s="96" t="s">
        <v>165</v>
      </c>
      <c r="B389" s="96"/>
      <c r="C389" s="7"/>
    </row>
    <row r="390" spans="1:3" ht="15" customHeight="1" x14ac:dyDescent="0.25">
      <c r="A390" s="23" t="s">
        <v>68</v>
      </c>
      <c r="B390" s="41">
        <v>150</v>
      </c>
      <c r="C390" s="7">
        <v>23128843.120000005</v>
      </c>
    </row>
    <row r="391" spans="1:3" ht="15" customHeight="1" x14ac:dyDescent="0.25">
      <c r="A391" s="25" t="s">
        <v>71</v>
      </c>
      <c r="B391" s="42">
        <v>150</v>
      </c>
      <c r="C391" s="7">
        <f>SUM(C390)</f>
        <v>23128843.120000005</v>
      </c>
    </row>
    <row r="392" spans="1:3" ht="15" customHeight="1" x14ac:dyDescent="0.25">
      <c r="A392" s="23" t="s">
        <v>130</v>
      </c>
      <c r="B392" s="41">
        <v>325</v>
      </c>
      <c r="C392" s="7">
        <v>35011274.557095788</v>
      </c>
    </row>
    <row r="393" spans="1:3" ht="15" customHeight="1" x14ac:dyDescent="0.25">
      <c r="A393" s="25" t="s">
        <v>97</v>
      </c>
      <c r="B393" s="42">
        <v>325</v>
      </c>
      <c r="C393" s="7">
        <f>SUM(C392)</f>
        <v>35011274.557095788</v>
      </c>
    </row>
    <row r="394" spans="1:3" x14ac:dyDescent="0.25">
      <c r="A394" s="25" t="s">
        <v>98</v>
      </c>
      <c r="B394" s="42">
        <v>475</v>
      </c>
      <c r="C394" s="7">
        <f>C391+C393</f>
        <v>58140117.677095793</v>
      </c>
    </row>
    <row r="395" spans="1:3" ht="15" customHeight="1" x14ac:dyDescent="0.25">
      <c r="A395" s="96" t="s">
        <v>131</v>
      </c>
      <c r="B395" s="96"/>
      <c r="C395" s="7"/>
    </row>
    <row r="396" spans="1:3" ht="30" customHeight="1" x14ac:dyDescent="0.25">
      <c r="A396" s="23" t="s">
        <v>44</v>
      </c>
      <c r="B396" s="41">
        <v>478</v>
      </c>
      <c r="C396" s="7">
        <v>15556021.165548384</v>
      </c>
    </row>
    <row r="397" spans="1:3" ht="15" customHeight="1" x14ac:dyDescent="0.25">
      <c r="A397" s="25" t="s">
        <v>54</v>
      </c>
      <c r="B397" s="42">
        <v>478</v>
      </c>
      <c r="C397" s="7">
        <f>SUM(C396)</f>
        <v>15556021.165548384</v>
      </c>
    </row>
    <row r="398" spans="1:3" ht="15" customHeight="1" x14ac:dyDescent="0.25">
      <c r="A398" s="23" t="s">
        <v>66</v>
      </c>
      <c r="B398" s="41">
        <v>300</v>
      </c>
      <c r="C398" s="7">
        <v>10720446.448315289</v>
      </c>
    </row>
    <row r="399" spans="1:3" ht="15" customHeight="1" x14ac:dyDescent="0.25">
      <c r="A399" s="25" t="s">
        <v>71</v>
      </c>
      <c r="B399" s="42">
        <v>300</v>
      </c>
      <c r="C399" s="7">
        <f>SUM(C398)</f>
        <v>10720446.448315289</v>
      </c>
    </row>
    <row r="400" spans="1:3" x14ac:dyDescent="0.25">
      <c r="A400" s="25" t="s">
        <v>98</v>
      </c>
      <c r="B400" s="42">
        <v>778</v>
      </c>
      <c r="C400" s="7">
        <f>C397+C399</f>
        <v>26276467.613863673</v>
      </c>
    </row>
    <row r="401" spans="1:3" ht="15" customHeight="1" x14ac:dyDescent="0.25">
      <c r="A401" s="96" t="s">
        <v>132</v>
      </c>
      <c r="B401" s="96"/>
      <c r="C401" s="7"/>
    </row>
    <row r="402" spans="1:3" ht="30" customHeight="1" x14ac:dyDescent="0.25">
      <c r="A402" s="23" t="s">
        <v>44</v>
      </c>
      <c r="B402" s="41">
        <v>478</v>
      </c>
      <c r="C402" s="7">
        <v>26008799.274193548</v>
      </c>
    </row>
    <row r="403" spans="1:3" ht="15" customHeight="1" x14ac:dyDescent="0.25">
      <c r="A403" s="23" t="s">
        <v>53</v>
      </c>
      <c r="B403" s="41">
        <v>549</v>
      </c>
      <c r="C403" s="7">
        <v>31652974.547052916</v>
      </c>
    </row>
    <row r="404" spans="1:3" ht="15" customHeight="1" x14ac:dyDescent="0.25">
      <c r="A404" s="25" t="s">
        <v>54</v>
      </c>
      <c r="B404" s="42">
        <v>1027</v>
      </c>
      <c r="C404" s="7">
        <f>SUM(C402:C403)</f>
        <v>57661773.82124646</v>
      </c>
    </row>
    <row r="405" spans="1:3" ht="15" customHeight="1" x14ac:dyDescent="0.25">
      <c r="A405" s="23" t="s">
        <v>60</v>
      </c>
      <c r="B405" s="41">
        <v>404</v>
      </c>
      <c r="C405" s="7">
        <v>14551132.107839456</v>
      </c>
    </row>
    <row r="406" spans="1:3" ht="15" customHeight="1" x14ac:dyDescent="0.25">
      <c r="A406" s="23" t="s">
        <v>66</v>
      </c>
      <c r="B406" s="41">
        <v>333</v>
      </c>
      <c r="C406" s="7">
        <v>12992281.763998104</v>
      </c>
    </row>
    <row r="407" spans="1:3" ht="15" customHeight="1" x14ac:dyDescent="0.25">
      <c r="A407" s="25" t="s">
        <v>71</v>
      </c>
      <c r="B407" s="42">
        <v>737</v>
      </c>
      <c r="C407" s="7">
        <f>SUM(C405:C406)</f>
        <v>27543413.87183756</v>
      </c>
    </row>
    <row r="408" spans="1:3" ht="15" customHeight="1" x14ac:dyDescent="0.25">
      <c r="A408" s="23" t="s">
        <v>72</v>
      </c>
      <c r="B408" s="41">
        <v>20</v>
      </c>
      <c r="C408" s="7">
        <v>952121.28426666663</v>
      </c>
    </row>
    <row r="409" spans="1:3" ht="15" customHeight="1" x14ac:dyDescent="0.25">
      <c r="A409" s="25" t="s">
        <v>75</v>
      </c>
      <c r="B409" s="42">
        <v>20</v>
      </c>
      <c r="C409" s="7">
        <f>SUM(C408)</f>
        <v>952121.28426666663</v>
      </c>
    </row>
    <row r="410" spans="1:3" x14ac:dyDescent="0.25">
      <c r="A410" s="25" t="s">
        <v>98</v>
      </c>
      <c r="B410" s="42">
        <v>1784</v>
      </c>
      <c r="C410" s="7">
        <f>C404+C407+C409</f>
        <v>86157308.977350682</v>
      </c>
    </row>
    <row r="411" spans="1:3" ht="15" customHeight="1" x14ac:dyDescent="0.25">
      <c r="A411" s="96" t="s">
        <v>133</v>
      </c>
      <c r="B411" s="96"/>
      <c r="C411" s="7"/>
    </row>
    <row r="412" spans="1:3" ht="15" customHeight="1" x14ac:dyDescent="0.25">
      <c r="A412" s="23" t="s">
        <v>43</v>
      </c>
      <c r="B412" s="41">
        <v>416</v>
      </c>
      <c r="C412" s="7">
        <v>6518180.6346830763</v>
      </c>
    </row>
    <row r="413" spans="1:3" ht="15" customHeight="1" x14ac:dyDescent="0.25">
      <c r="A413" s="23" t="s">
        <v>48</v>
      </c>
      <c r="B413" s="41">
        <v>402</v>
      </c>
      <c r="C413" s="7">
        <v>13639901.766784003</v>
      </c>
    </row>
    <row r="414" spans="1:3" ht="15" customHeight="1" x14ac:dyDescent="0.25">
      <c r="A414" s="25" t="s">
        <v>54</v>
      </c>
      <c r="B414" s="42">
        <v>818</v>
      </c>
      <c r="C414" s="7">
        <f>SUM(C412:C413)</f>
        <v>20158082.401467077</v>
      </c>
    </row>
    <row r="415" spans="1:3" ht="15" customHeight="1" x14ac:dyDescent="0.25">
      <c r="A415" s="23" t="s">
        <v>60</v>
      </c>
      <c r="B415" s="41">
        <v>601</v>
      </c>
      <c r="C415" s="7">
        <v>17585281.154730629</v>
      </c>
    </row>
    <row r="416" spans="1:3" ht="15" customHeight="1" x14ac:dyDescent="0.25">
      <c r="A416" s="23" t="s">
        <v>66</v>
      </c>
      <c r="B416" s="41">
        <v>775</v>
      </c>
      <c r="C416" s="7">
        <v>21449880.857781649</v>
      </c>
    </row>
    <row r="417" spans="1:3" ht="30" customHeight="1" x14ac:dyDescent="0.25">
      <c r="A417" s="23" t="s">
        <v>69</v>
      </c>
      <c r="B417" s="41">
        <v>580</v>
      </c>
      <c r="C417" s="7">
        <v>13638113.098941874</v>
      </c>
    </row>
    <row r="418" spans="1:3" ht="15" customHeight="1" x14ac:dyDescent="0.25">
      <c r="A418" s="25" t="s">
        <v>71</v>
      </c>
      <c r="B418" s="42">
        <v>1956</v>
      </c>
      <c r="C418" s="7">
        <f>SUM(C415:C417)</f>
        <v>52673275.111454159</v>
      </c>
    </row>
    <row r="419" spans="1:3" ht="15" customHeight="1" x14ac:dyDescent="0.25">
      <c r="A419" s="23" t="s">
        <v>72</v>
      </c>
      <c r="B419" s="41">
        <v>10</v>
      </c>
      <c r="C419" s="7">
        <v>317341.45994736836</v>
      </c>
    </row>
    <row r="420" spans="1:3" ht="15" customHeight="1" x14ac:dyDescent="0.25">
      <c r="A420" s="25" t="s">
        <v>75</v>
      </c>
      <c r="B420" s="42">
        <v>10</v>
      </c>
      <c r="C420" s="7">
        <f>SUM(C419)</f>
        <v>317341.45994736836</v>
      </c>
    </row>
    <row r="421" spans="1:3" x14ac:dyDescent="0.25">
      <c r="A421" s="25" t="s">
        <v>98</v>
      </c>
      <c r="B421" s="42">
        <v>2784</v>
      </c>
      <c r="C421" s="7">
        <f>C414+C418+C420</f>
        <v>73148698.972868606</v>
      </c>
    </row>
    <row r="422" spans="1:3" ht="15" customHeight="1" x14ac:dyDescent="0.25">
      <c r="A422" s="96" t="s">
        <v>166</v>
      </c>
      <c r="B422" s="96"/>
      <c r="C422" s="7"/>
    </row>
    <row r="423" spans="1:3" ht="15" customHeight="1" x14ac:dyDescent="0.25">
      <c r="A423" s="23" t="s">
        <v>70</v>
      </c>
      <c r="B423" s="41">
        <v>1040</v>
      </c>
      <c r="C423" s="7">
        <v>50040287.767480135</v>
      </c>
    </row>
    <row r="424" spans="1:3" ht="15" customHeight="1" x14ac:dyDescent="0.25">
      <c r="A424" s="25" t="s">
        <v>71</v>
      </c>
      <c r="B424" s="42">
        <v>1040</v>
      </c>
      <c r="C424" s="7">
        <f>SUM(C423)</f>
        <v>50040287.767480135</v>
      </c>
    </row>
    <row r="425" spans="1:3" ht="15" customHeight="1" x14ac:dyDescent="0.25">
      <c r="A425" s="23" t="s">
        <v>115</v>
      </c>
      <c r="B425" s="41">
        <v>82</v>
      </c>
      <c r="C425" s="7">
        <v>9395741.8271589745</v>
      </c>
    </row>
    <row r="426" spans="1:3" ht="15" customHeight="1" x14ac:dyDescent="0.25">
      <c r="A426" s="23" t="s">
        <v>116</v>
      </c>
      <c r="B426" s="41">
        <v>10</v>
      </c>
      <c r="C426" s="7">
        <v>1026875.0268965517</v>
      </c>
    </row>
    <row r="427" spans="1:3" ht="15" customHeight="1" x14ac:dyDescent="0.25">
      <c r="A427" s="25" t="s">
        <v>97</v>
      </c>
      <c r="B427" s="42">
        <v>92</v>
      </c>
      <c r="C427" s="7">
        <f>SUM(C425:C426)</f>
        <v>10422616.854055526</v>
      </c>
    </row>
    <row r="428" spans="1:3" x14ac:dyDescent="0.25">
      <c r="A428" s="25" t="s">
        <v>98</v>
      </c>
      <c r="B428" s="42">
        <v>1132</v>
      </c>
      <c r="C428" s="7">
        <f>C424+C427</f>
        <v>60462904.621535659</v>
      </c>
    </row>
    <row r="429" spans="1:3" ht="15" customHeight="1" x14ac:dyDescent="0.25">
      <c r="A429" s="96" t="s">
        <v>135</v>
      </c>
      <c r="B429" s="96"/>
      <c r="C429" s="7"/>
    </row>
    <row r="430" spans="1:3" ht="15" customHeight="1" x14ac:dyDescent="0.25">
      <c r="A430" s="23" t="s">
        <v>13</v>
      </c>
      <c r="B430" s="41">
        <v>510</v>
      </c>
      <c r="C430" s="7">
        <v>7284797.2067354089</v>
      </c>
    </row>
    <row r="431" spans="1:3" ht="15" customHeight="1" x14ac:dyDescent="0.25">
      <c r="A431" s="23" t="s">
        <v>14</v>
      </c>
      <c r="B431" s="41">
        <v>701</v>
      </c>
      <c r="C431" s="7">
        <v>15371291.622605709</v>
      </c>
    </row>
    <row r="432" spans="1:3" ht="15" customHeight="1" x14ac:dyDescent="0.25">
      <c r="A432" s="23" t="s">
        <v>15</v>
      </c>
      <c r="B432" s="41">
        <v>809</v>
      </c>
      <c r="C432" s="7">
        <v>16670258.614726948</v>
      </c>
    </row>
    <row r="433" spans="1:3" ht="15" customHeight="1" x14ac:dyDescent="0.25">
      <c r="A433" s="23" t="s">
        <v>16</v>
      </c>
      <c r="B433" s="41">
        <v>1418</v>
      </c>
      <c r="C433" s="7">
        <v>27720532.566592272</v>
      </c>
    </row>
    <row r="434" spans="1:3" ht="15" customHeight="1" x14ac:dyDescent="0.25">
      <c r="A434" s="23" t="s">
        <v>17</v>
      </c>
      <c r="B434" s="41">
        <v>752</v>
      </c>
      <c r="C434" s="7">
        <v>11932027.269683827</v>
      </c>
    </row>
    <row r="435" spans="1:3" ht="15" customHeight="1" x14ac:dyDescent="0.25">
      <c r="A435" s="23" t="s">
        <v>18</v>
      </c>
      <c r="B435" s="41">
        <v>687</v>
      </c>
      <c r="C435" s="7">
        <v>11947535.361625854</v>
      </c>
    </row>
    <row r="436" spans="1:3" ht="15" customHeight="1" x14ac:dyDescent="0.25">
      <c r="A436" s="23" t="s">
        <v>19</v>
      </c>
      <c r="B436" s="41">
        <v>900</v>
      </c>
      <c r="C436" s="7">
        <v>13061128.061921526</v>
      </c>
    </row>
    <row r="437" spans="1:3" ht="15" customHeight="1" x14ac:dyDescent="0.25">
      <c r="A437" s="23" t="s">
        <v>21</v>
      </c>
      <c r="B437" s="41">
        <v>255</v>
      </c>
      <c r="C437" s="7">
        <v>3723703.7966978541</v>
      </c>
    </row>
    <row r="438" spans="1:3" ht="15" customHeight="1" x14ac:dyDescent="0.25">
      <c r="A438" s="23" t="s">
        <v>22</v>
      </c>
      <c r="B438" s="41">
        <v>298</v>
      </c>
      <c r="C438" s="7">
        <v>4876584.1803724142</v>
      </c>
    </row>
    <row r="439" spans="1:3" ht="15" customHeight="1" x14ac:dyDescent="0.25">
      <c r="A439" s="23" t="s">
        <v>23</v>
      </c>
      <c r="B439" s="41">
        <v>440</v>
      </c>
      <c r="C439" s="7">
        <v>6431460.0396173103</v>
      </c>
    </row>
    <row r="440" spans="1:3" ht="15" customHeight="1" x14ac:dyDescent="0.25">
      <c r="A440" s="23" t="s">
        <v>24</v>
      </c>
      <c r="B440" s="41">
        <v>259</v>
      </c>
      <c r="C440" s="7">
        <v>3902215.0093882363</v>
      </c>
    </row>
    <row r="441" spans="1:3" ht="15" customHeight="1" x14ac:dyDescent="0.25">
      <c r="A441" s="23" t="s">
        <v>25</v>
      </c>
      <c r="B441" s="41">
        <v>211</v>
      </c>
      <c r="C441" s="7">
        <v>3067289.8007878787</v>
      </c>
    </row>
    <row r="442" spans="1:3" ht="15" customHeight="1" x14ac:dyDescent="0.25">
      <c r="A442" s="25" t="s">
        <v>26</v>
      </c>
      <c r="B442" s="42">
        <v>1463</v>
      </c>
      <c r="C442" s="7">
        <f>SUM(C437:C441)</f>
        <v>22001252.826863695</v>
      </c>
    </row>
    <row r="443" spans="1:3" ht="15" customHeight="1" x14ac:dyDescent="0.25">
      <c r="A443" s="23" t="s">
        <v>27</v>
      </c>
      <c r="B443" s="41">
        <v>1172</v>
      </c>
      <c r="C443" s="7">
        <v>38034143.215790212</v>
      </c>
    </row>
    <row r="444" spans="1:3" ht="15" customHeight="1" x14ac:dyDescent="0.25">
      <c r="A444" s="23" t="s">
        <v>28</v>
      </c>
      <c r="B444" s="41">
        <v>517</v>
      </c>
      <c r="C444" s="7">
        <v>7931527.0922858659</v>
      </c>
    </row>
    <row r="445" spans="1:3" ht="15" customHeight="1" x14ac:dyDescent="0.25">
      <c r="A445" s="23" t="s">
        <v>29</v>
      </c>
      <c r="B445" s="41">
        <v>680</v>
      </c>
      <c r="C445" s="7">
        <v>11412091.089833602</v>
      </c>
    </row>
    <row r="446" spans="1:3" ht="30" customHeight="1" x14ac:dyDescent="0.25">
      <c r="A446" s="23" t="s">
        <v>30</v>
      </c>
      <c r="B446" s="41">
        <v>439</v>
      </c>
      <c r="C446" s="7">
        <v>7708793.3249538457</v>
      </c>
    </row>
    <row r="447" spans="1:3" ht="15" customHeight="1" x14ac:dyDescent="0.25">
      <c r="A447" s="23" t="s">
        <v>31</v>
      </c>
      <c r="B447" s="41">
        <v>558</v>
      </c>
      <c r="C447" s="7">
        <v>7875370.2840911653</v>
      </c>
    </row>
    <row r="448" spans="1:3" ht="15" customHeight="1" x14ac:dyDescent="0.25">
      <c r="A448" s="23" t="s">
        <v>32</v>
      </c>
      <c r="B448" s="41">
        <v>704</v>
      </c>
      <c r="C448" s="7">
        <v>10869566.176696355</v>
      </c>
    </row>
    <row r="449" spans="1:3" ht="15" customHeight="1" x14ac:dyDescent="0.25">
      <c r="A449" s="23" t="s">
        <v>33</v>
      </c>
      <c r="B449" s="41">
        <v>386</v>
      </c>
      <c r="C449" s="7">
        <v>6503938.102587007</v>
      </c>
    </row>
    <row r="450" spans="1:3" ht="15" customHeight="1" x14ac:dyDescent="0.25">
      <c r="A450" s="23" t="s">
        <v>34</v>
      </c>
      <c r="B450" s="41">
        <v>924</v>
      </c>
      <c r="C450" s="7">
        <v>19362296.749609109</v>
      </c>
    </row>
    <row r="451" spans="1:3" ht="15" customHeight="1" x14ac:dyDescent="0.25">
      <c r="A451" s="23" t="s">
        <v>35</v>
      </c>
      <c r="B451" s="41">
        <v>871</v>
      </c>
      <c r="C451" s="7">
        <v>12664828.151252575</v>
      </c>
    </row>
    <row r="452" spans="1:3" ht="15" customHeight="1" x14ac:dyDescent="0.25">
      <c r="A452" s="23" t="s">
        <v>36</v>
      </c>
      <c r="B452" s="41">
        <v>750</v>
      </c>
      <c r="C452" s="7">
        <v>10851961.372830331</v>
      </c>
    </row>
    <row r="453" spans="1:3" ht="15" customHeight="1" x14ac:dyDescent="0.25">
      <c r="A453" s="23" t="s">
        <v>37</v>
      </c>
      <c r="B453" s="41">
        <v>1497</v>
      </c>
      <c r="C453" s="7">
        <v>40592243.673643112</v>
      </c>
    </row>
    <row r="454" spans="1:3" ht="15" customHeight="1" x14ac:dyDescent="0.25">
      <c r="A454" s="23" t="s">
        <v>38</v>
      </c>
      <c r="B454" s="41">
        <v>660</v>
      </c>
      <c r="C454" s="7">
        <v>9664542.8956800476</v>
      </c>
    </row>
    <row r="455" spans="1:3" ht="15" customHeight="1" x14ac:dyDescent="0.25">
      <c r="A455" s="23" t="s">
        <v>39</v>
      </c>
      <c r="B455" s="41">
        <v>1347</v>
      </c>
      <c r="C455" s="7">
        <v>21372701.35977396</v>
      </c>
    </row>
    <row r="456" spans="1:3" ht="15" customHeight="1" x14ac:dyDescent="0.25">
      <c r="A456" s="23" t="s">
        <v>40</v>
      </c>
      <c r="B456" s="41">
        <v>405</v>
      </c>
      <c r="C456" s="7">
        <v>5226775.3253317932</v>
      </c>
    </row>
    <row r="457" spans="1:3" ht="15" customHeight="1" x14ac:dyDescent="0.25">
      <c r="A457" s="25" t="s">
        <v>41</v>
      </c>
      <c r="B457" s="42">
        <v>18150</v>
      </c>
      <c r="C457" s="7">
        <f>SUM(C430:C456)-C442</f>
        <v>336059602.34511429</v>
      </c>
    </row>
    <row r="458" spans="1:3" ht="15" customHeight="1" x14ac:dyDescent="0.25">
      <c r="A458" s="23" t="s">
        <v>48</v>
      </c>
      <c r="B458" s="41">
        <v>1146</v>
      </c>
      <c r="C458" s="7">
        <v>26255205.111305177</v>
      </c>
    </row>
    <row r="459" spans="1:3" ht="15" customHeight="1" x14ac:dyDescent="0.25">
      <c r="A459" s="23" t="s">
        <v>49</v>
      </c>
      <c r="B459" s="41">
        <v>482</v>
      </c>
      <c r="C459" s="7">
        <v>9826301.1354567576</v>
      </c>
    </row>
    <row r="460" spans="1:3" ht="15" customHeight="1" x14ac:dyDescent="0.25">
      <c r="A460" s="23" t="s">
        <v>53</v>
      </c>
      <c r="B460" s="41">
        <v>388</v>
      </c>
      <c r="C460" s="7">
        <v>6185278.856566635</v>
      </c>
    </row>
    <row r="461" spans="1:3" ht="15" customHeight="1" x14ac:dyDescent="0.25">
      <c r="A461" s="25" t="s">
        <v>54</v>
      </c>
      <c r="B461" s="42">
        <v>2016</v>
      </c>
      <c r="C461" s="7">
        <f>SUM(C458:C460)</f>
        <v>42266785.103328571</v>
      </c>
    </row>
    <row r="462" spans="1:3" ht="15" customHeight="1" x14ac:dyDescent="0.25">
      <c r="A462" s="23" t="s">
        <v>55</v>
      </c>
      <c r="B462" s="41">
        <v>230</v>
      </c>
      <c r="C462" s="7">
        <v>4128394.7357090903</v>
      </c>
    </row>
    <row r="463" spans="1:3" ht="15" customHeight="1" x14ac:dyDescent="0.25">
      <c r="A463" s="23" t="s">
        <v>60</v>
      </c>
      <c r="B463" s="41">
        <v>2155</v>
      </c>
      <c r="C463" s="7">
        <v>128803853.30131033</v>
      </c>
    </row>
    <row r="464" spans="1:3" ht="15" customHeight="1" x14ac:dyDescent="0.25">
      <c r="A464" s="23" t="s">
        <v>62</v>
      </c>
      <c r="B464" s="41">
        <v>250</v>
      </c>
      <c r="C464" s="7">
        <v>4680241.2102698032</v>
      </c>
    </row>
    <row r="465" spans="1:3" ht="15" customHeight="1" x14ac:dyDescent="0.25">
      <c r="A465" s="25" t="s">
        <v>71</v>
      </c>
      <c r="B465" s="42">
        <v>2635</v>
      </c>
      <c r="C465" s="7">
        <f>SUM(C462:C464)</f>
        <v>137612489.24728921</v>
      </c>
    </row>
    <row r="466" spans="1:3" ht="15" customHeight="1" x14ac:dyDescent="0.25">
      <c r="A466" s="23" t="s">
        <v>72</v>
      </c>
      <c r="B466" s="41">
        <v>83</v>
      </c>
      <c r="C466" s="7">
        <v>1836641.5486501949</v>
      </c>
    </row>
    <row r="467" spans="1:3" ht="15" customHeight="1" x14ac:dyDescent="0.25">
      <c r="A467" s="23" t="s">
        <v>74</v>
      </c>
      <c r="B467" s="41">
        <v>71</v>
      </c>
      <c r="C467" s="7">
        <v>991969.73328461533</v>
      </c>
    </row>
    <row r="468" spans="1:3" ht="15" customHeight="1" x14ac:dyDescent="0.25">
      <c r="A468" s="25" t="s">
        <v>75</v>
      </c>
      <c r="B468" s="42">
        <v>154</v>
      </c>
      <c r="C468" s="7">
        <f>SUM(C466:C467)</f>
        <v>2828611.2819348103</v>
      </c>
    </row>
    <row r="469" spans="1:3" x14ac:dyDescent="0.25">
      <c r="A469" s="25" t="s">
        <v>98</v>
      </c>
      <c r="B469" s="42">
        <v>22955</v>
      </c>
      <c r="C469" s="7">
        <f>C457+C461+C465+C468</f>
        <v>518767487.97766691</v>
      </c>
    </row>
    <row r="470" spans="1:3" ht="15" customHeight="1" x14ac:dyDescent="0.25">
      <c r="A470" s="96" t="s">
        <v>167</v>
      </c>
      <c r="B470" s="96"/>
      <c r="C470" s="7"/>
    </row>
    <row r="471" spans="1:3" ht="15" customHeight="1" x14ac:dyDescent="0.25">
      <c r="A471" s="23" t="s">
        <v>70</v>
      </c>
      <c r="B471" s="41">
        <v>1106</v>
      </c>
      <c r="C471" s="7">
        <v>28629157.858449962</v>
      </c>
    </row>
    <row r="472" spans="1:3" ht="30" customHeight="1" x14ac:dyDescent="0.25">
      <c r="A472" s="23" t="s">
        <v>69</v>
      </c>
      <c r="B472" s="41">
        <v>530</v>
      </c>
      <c r="C472" s="7">
        <v>18225858.850281976</v>
      </c>
    </row>
    <row r="473" spans="1:3" ht="15" customHeight="1" x14ac:dyDescent="0.25">
      <c r="A473" s="25" t="s">
        <v>71</v>
      </c>
      <c r="B473" s="42">
        <v>1636</v>
      </c>
      <c r="C473" s="7">
        <f>SUM(C471:C472)</f>
        <v>46855016.708731934</v>
      </c>
    </row>
    <row r="474" spans="1:3" ht="15" customHeight="1" x14ac:dyDescent="0.25">
      <c r="A474" s="23" t="s">
        <v>53</v>
      </c>
      <c r="B474" s="41">
        <v>705</v>
      </c>
      <c r="C474" s="7">
        <v>24984325.800000001</v>
      </c>
    </row>
    <row r="475" spans="1:3" ht="15" customHeight="1" x14ac:dyDescent="0.25">
      <c r="A475" s="25" t="s">
        <v>54</v>
      </c>
      <c r="B475" s="42">
        <v>705</v>
      </c>
      <c r="C475" s="7">
        <f>SUM(C474)</f>
        <v>24984325.800000001</v>
      </c>
    </row>
    <row r="476" spans="1:3" x14ac:dyDescent="0.25">
      <c r="A476" s="25" t="s">
        <v>98</v>
      </c>
      <c r="B476" s="42">
        <v>2341</v>
      </c>
      <c r="C476" s="7">
        <f>C473+C475</f>
        <v>71839342.508731931</v>
      </c>
    </row>
    <row r="477" spans="1:3" ht="15" customHeight="1" x14ac:dyDescent="0.25">
      <c r="A477" s="96" t="s">
        <v>168</v>
      </c>
      <c r="B477" s="96"/>
      <c r="C477" s="7"/>
    </row>
    <row r="478" spans="1:3" ht="15" customHeight="1" x14ac:dyDescent="0.25">
      <c r="A478" s="23" t="s">
        <v>62</v>
      </c>
      <c r="B478" s="41">
        <v>828</v>
      </c>
      <c r="C478" s="7">
        <v>10456392.242971433</v>
      </c>
    </row>
    <row r="479" spans="1:3" ht="15" customHeight="1" x14ac:dyDescent="0.25">
      <c r="A479" s="25" t="s">
        <v>71</v>
      </c>
      <c r="B479" s="42">
        <v>828</v>
      </c>
      <c r="C479" s="7">
        <f>SUM(C478)</f>
        <v>10456392.242971433</v>
      </c>
    </row>
    <row r="480" spans="1:3" x14ac:dyDescent="0.25">
      <c r="A480" s="25" t="s">
        <v>98</v>
      </c>
      <c r="B480" s="42">
        <v>828</v>
      </c>
      <c r="C480" s="7">
        <f>C479</f>
        <v>10456392.242971433</v>
      </c>
    </row>
    <row r="481" spans="1:3" ht="15" customHeight="1" x14ac:dyDescent="0.25">
      <c r="A481" s="96" t="s">
        <v>169</v>
      </c>
      <c r="B481" s="96"/>
      <c r="C481" s="7"/>
    </row>
    <row r="482" spans="1:3" ht="15" customHeight="1" x14ac:dyDescent="0.25">
      <c r="A482" s="23" t="s">
        <v>62</v>
      </c>
      <c r="B482" s="41">
        <v>250</v>
      </c>
      <c r="C482" s="7">
        <v>17408033.948434256</v>
      </c>
    </row>
    <row r="483" spans="1:3" ht="15" customHeight="1" x14ac:dyDescent="0.25">
      <c r="A483" s="25" t="s">
        <v>71</v>
      </c>
      <c r="B483" s="42">
        <v>250</v>
      </c>
      <c r="C483" s="7">
        <f>SUM(C482)</f>
        <v>17408033.948434256</v>
      </c>
    </row>
    <row r="484" spans="1:3" x14ac:dyDescent="0.25">
      <c r="A484" s="25" t="s">
        <v>98</v>
      </c>
      <c r="B484" s="42">
        <v>250</v>
      </c>
      <c r="C484" s="7">
        <f>C483</f>
        <v>17408033.948434256</v>
      </c>
    </row>
    <row r="485" spans="1:3" ht="15" customHeight="1" x14ac:dyDescent="0.25">
      <c r="A485" s="96" t="s">
        <v>170</v>
      </c>
      <c r="B485" s="96"/>
      <c r="C485" s="7"/>
    </row>
    <row r="486" spans="1:3" ht="30" customHeight="1" x14ac:dyDescent="0.25">
      <c r="A486" s="23" t="s">
        <v>69</v>
      </c>
      <c r="B486" s="41">
        <v>535</v>
      </c>
      <c r="C486" s="7">
        <v>13237244.269331807</v>
      </c>
    </row>
    <row r="487" spans="1:3" ht="15" customHeight="1" x14ac:dyDescent="0.25">
      <c r="A487" s="23" t="s">
        <v>70</v>
      </c>
      <c r="B487" s="41">
        <v>1165</v>
      </c>
      <c r="C487" s="7">
        <v>30658679.54525112</v>
      </c>
    </row>
    <row r="488" spans="1:3" ht="15" customHeight="1" x14ac:dyDescent="0.25">
      <c r="A488" s="25" t="s">
        <v>71</v>
      </c>
      <c r="B488" s="42">
        <v>1700</v>
      </c>
      <c r="C488" s="7">
        <f>SUM(C486:C487)</f>
        <v>43895923.814582929</v>
      </c>
    </row>
    <row r="489" spans="1:3" x14ac:dyDescent="0.25">
      <c r="A489" s="25" t="s">
        <v>98</v>
      </c>
      <c r="B489" s="42">
        <v>1700</v>
      </c>
      <c r="C489" s="7">
        <f>C488</f>
        <v>43895923.814582929</v>
      </c>
    </row>
    <row r="496" spans="1:3" x14ac:dyDescent="0.25">
      <c r="A496" s="43"/>
    </row>
  </sheetData>
  <mergeCells count="45">
    <mergeCell ref="A49:B49"/>
    <mergeCell ref="A6:B6"/>
    <mergeCell ref="A10:B10"/>
    <mergeCell ref="A13:B13"/>
    <mergeCell ref="A17:B17"/>
    <mergeCell ref="A22:B22"/>
    <mergeCell ref="A31:B31"/>
    <mergeCell ref="A40:B40"/>
    <mergeCell ref="A45:B45"/>
    <mergeCell ref="A1:C2"/>
    <mergeCell ref="A3:A5"/>
    <mergeCell ref="B3:B5"/>
    <mergeCell ref="A242:B242"/>
    <mergeCell ref="A79:B79"/>
    <mergeCell ref="A83:B83"/>
    <mergeCell ref="A97:B97"/>
    <mergeCell ref="A119:B119"/>
    <mergeCell ref="A136:B136"/>
    <mergeCell ref="A147:B147"/>
    <mergeCell ref="A151:B151"/>
    <mergeCell ref="A160:B160"/>
    <mergeCell ref="A169:B169"/>
    <mergeCell ref="A201:B201"/>
    <mergeCell ref="A233:B233"/>
    <mergeCell ref="C3:C5"/>
    <mergeCell ref="A481:B481"/>
    <mergeCell ref="A485:B485"/>
    <mergeCell ref="A401:B401"/>
    <mergeCell ref="A411:B411"/>
    <mergeCell ref="A422:B422"/>
    <mergeCell ref="A429:B429"/>
    <mergeCell ref="A470:B470"/>
    <mergeCell ref="A477:B477"/>
    <mergeCell ref="A395:B395"/>
    <mergeCell ref="A247:B247"/>
    <mergeCell ref="A253:B253"/>
    <mergeCell ref="A266:B266"/>
    <mergeCell ref="A275:B275"/>
    <mergeCell ref="A285:B285"/>
    <mergeCell ref="A311:B311"/>
    <mergeCell ref="A346:B346"/>
    <mergeCell ref="A367:B367"/>
    <mergeCell ref="A374:B374"/>
    <mergeCell ref="A379:B379"/>
    <mergeCell ref="A389:B389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2"/>
  <sheetViews>
    <sheetView zoomScale="110" zoomScaleNormal="110" workbookViewId="0">
      <selection activeCell="E7" sqref="E7"/>
    </sheetView>
  </sheetViews>
  <sheetFormatPr defaultRowHeight="15" x14ac:dyDescent="0.25"/>
  <cols>
    <col min="1" max="1" width="58.7109375" style="18" customWidth="1"/>
    <col min="2" max="2" width="99" style="18" customWidth="1"/>
    <col min="3" max="3" width="22.28515625" style="19" customWidth="1"/>
    <col min="4" max="5" width="9.140625" style="18"/>
    <col min="6" max="7" width="9.140625" style="18" customWidth="1"/>
    <col min="8" max="16384" width="9.140625" style="18"/>
  </cols>
  <sheetData>
    <row r="1" spans="1:3" ht="15" customHeight="1" x14ac:dyDescent="0.25">
      <c r="A1" s="108" t="s">
        <v>171</v>
      </c>
      <c r="B1" s="108"/>
      <c r="C1" s="108"/>
    </row>
    <row r="2" spans="1:3" ht="30.75" customHeight="1" x14ac:dyDescent="0.25">
      <c r="A2" s="109"/>
      <c r="B2" s="109"/>
      <c r="C2" s="109"/>
    </row>
    <row r="3" spans="1:3" x14ac:dyDescent="0.25">
      <c r="A3" s="111" t="s">
        <v>100</v>
      </c>
      <c r="B3" s="96" t="s">
        <v>361</v>
      </c>
      <c r="C3" s="110" t="s">
        <v>355</v>
      </c>
    </row>
    <row r="4" spans="1:3" ht="15" customHeight="1" x14ac:dyDescent="0.25">
      <c r="A4" s="111"/>
      <c r="B4" s="96"/>
      <c r="C4" s="110"/>
    </row>
    <row r="5" spans="1:3" x14ac:dyDescent="0.25">
      <c r="A5" s="111"/>
      <c r="B5" s="96"/>
      <c r="C5" s="110"/>
    </row>
    <row r="6" spans="1:3" x14ac:dyDescent="0.25">
      <c r="A6" s="96" t="s">
        <v>145</v>
      </c>
      <c r="B6" s="106"/>
      <c r="C6" s="30"/>
    </row>
    <row r="7" spans="1:3" ht="63.75" customHeight="1" x14ac:dyDescent="0.25">
      <c r="A7" s="104" t="s">
        <v>172</v>
      </c>
      <c r="B7" s="105"/>
      <c r="C7" s="30"/>
    </row>
    <row r="8" spans="1:3" x14ac:dyDescent="0.25">
      <c r="A8" s="23" t="s">
        <v>70</v>
      </c>
      <c r="B8" s="20">
        <v>35</v>
      </c>
      <c r="C8" s="30">
        <v>4902870</v>
      </c>
    </row>
    <row r="9" spans="1:3" x14ac:dyDescent="0.25">
      <c r="A9" s="31" t="s">
        <v>173</v>
      </c>
      <c r="B9" s="32">
        <v>35</v>
      </c>
      <c r="C9" s="30">
        <v>4902870</v>
      </c>
    </row>
    <row r="10" spans="1:3" x14ac:dyDescent="0.25">
      <c r="A10" s="96" t="s">
        <v>148</v>
      </c>
      <c r="B10" s="106"/>
      <c r="C10" s="30"/>
    </row>
    <row r="11" spans="1:3" ht="48" customHeight="1" x14ac:dyDescent="0.25">
      <c r="A11" s="104" t="s">
        <v>174</v>
      </c>
      <c r="B11" s="105"/>
      <c r="C11" s="30"/>
    </row>
    <row r="12" spans="1:3" x14ac:dyDescent="0.25">
      <c r="A12" s="23" t="s">
        <v>62</v>
      </c>
      <c r="B12" s="20">
        <v>25</v>
      </c>
      <c r="C12" s="30">
        <v>3336650</v>
      </c>
    </row>
    <row r="13" spans="1:3" x14ac:dyDescent="0.25">
      <c r="A13" s="31" t="s">
        <v>173</v>
      </c>
      <c r="B13" s="32">
        <v>25</v>
      </c>
      <c r="C13" s="30">
        <v>3336650</v>
      </c>
    </row>
    <row r="14" spans="1:3" x14ac:dyDescent="0.25">
      <c r="A14" s="96" t="s">
        <v>112</v>
      </c>
      <c r="B14" s="106"/>
      <c r="C14" s="30"/>
    </row>
    <row r="15" spans="1:3" ht="33.75" customHeight="1" x14ac:dyDescent="0.25">
      <c r="A15" s="104" t="s">
        <v>175</v>
      </c>
      <c r="B15" s="105"/>
      <c r="C15" s="30"/>
    </row>
    <row r="16" spans="1:3" x14ac:dyDescent="0.25">
      <c r="A16" s="23" t="s">
        <v>67</v>
      </c>
      <c r="B16" s="20">
        <v>60</v>
      </c>
      <c r="C16" s="30">
        <v>6346080</v>
      </c>
    </row>
    <row r="17" spans="1:3" ht="16.5" customHeight="1" x14ac:dyDescent="0.25">
      <c r="A17" s="104" t="s">
        <v>176</v>
      </c>
      <c r="B17" s="105"/>
      <c r="C17" s="30"/>
    </row>
    <row r="18" spans="1:3" x14ac:dyDescent="0.25">
      <c r="A18" s="23" t="s">
        <v>67</v>
      </c>
      <c r="B18" s="20">
        <v>25</v>
      </c>
      <c r="C18" s="30">
        <v>2644200</v>
      </c>
    </row>
    <row r="19" spans="1:3" x14ac:dyDescent="0.25">
      <c r="A19" s="31" t="s">
        <v>173</v>
      </c>
      <c r="B19" s="32">
        <v>85</v>
      </c>
      <c r="C19" s="30">
        <v>8990280</v>
      </c>
    </row>
    <row r="20" spans="1:3" x14ac:dyDescent="0.25">
      <c r="A20" s="96" t="s">
        <v>152</v>
      </c>
      <c r="B20" s="106"/>
      <c r="C20" s="30"/>
    </row>
    <row r="21" spans="1:3" ht="29.25" customHeight="1" x14ac:dyDescent="0.25">
      <c r="A21" s="104" t="s">
        <v>177</v>
      </c>
      <c r="B21" s="105"/>
      <c r="C21" s="30"/>
    </row>
    <row r="22" spans="1:3" x14ac:dyDescent="0.25">
      <c r="A22" s="23" t="s">
        <v>70</v>
      </c>
      <c r="B22" s="20">
        <v>45</v>
      </c>
      <c r="C22" s="30">
        <v>7142760</v>
      </c>
    </row>
    <row r="23" spans="1:3" ht="30.75" customHeight="1" x14ac:dyDescent="0.25">
      <c r="A23" s="104" t="s">
        <v>178</v>
      </c>
      <c r="B23" s="105"/>
      <c r="C23" s="30"/>
    </row>
    <row r="24" spans="1:3" x14ac:dyDescent="0.25">
      <c r="A24" s="23" t="s">
        <v>70</v>
      </c>
      <c r="B24" s="20">
        <v>220</v>
      </c>
      <c r="C24" s="30">
        <v>26784560</v>
      </c>
    </row>
    <row r="25" spans="1:3" ht="32.25" customHeight="1" x14ac:dyDescent="0.25">
      <c r="A25" s="104" t="s">
        <v>179</v>
      </c>
      <c r="B25" s="105"/>
      <c r="C25" s="30"/>
    </row>
    <row r="26" spans="1:3" x14ac:dyDescent="0.25">
      <c r="A26" s="23" t="s">
        <v>70</v>
      </c>
      <c r="B26" s="20">
        <v>240</v>
      </c>
      <c r="C26" s="30">
        <v>35668080</v>
      </c>
    </row>
    <row r="27" spans="1:3" ht="31.5" customHeight="1" x14ac:dyDescent="0.25">
      <c r="A27" s="104" t="s">
        <v>180</v>
      </c>
      <c r="B27" s="105"/>
      <c r="C27" s="30"/>
    </row>
    <row r="28" spans="1:3" x14ac:dyDescent="0.25">
      <c r="A28" s="23" t="s">
        <v>70</v>
      </c>
      <c r="B28" s="20">
        <v>100</v>
      </c>
      <c r="C28" s="30">
        <v>18735900</v>
      </c>
    </row>
    <row r="29" spans="1:3" ht="32.25" customHeight="1" x14ac:dyDescent="0.25">
      <c r="A29" s="104" t="s">
        <v>181</v>
      </c>
      <c r="B29" s="105"/>
      <c r="C29" s="30"/>
    </row>
    <row r="30" spans="1:3" x14ac:dyDescent="0.25">
      <c r="A30" s="23" t="s">
        <v>70</v>
      </c>
      <c r="B30" s="20">
        <v>200</v>
      </c>
      <c r="C30" s="30">
        <v>32701400</v>
      </c>
    </row>
    <row r="31" spans="1:3" ht="30.75" customHeight="1" x14ac:dyDescent="0.25">
      <c r="A31" s="104" t="s">
        <v>182</v>
      </c>
      <c r="B31" s="105"/>
      <c r="C31" s="30"/>
    </row>
    <row r="32" spans="1:3" x14ac:dyDescent="0.25">
      <c r="A32" s="23" t="s">
        <v>70</v>
      </c>
      <c r="B32" s="20">
        <v>230</v>
      </c>
      <c r="C32" s="30">
        <v>43774060</v>
      </c>
    </row>
    <row r="33" spans="1:3" ht="30" customHeight="1" x14ac:dyDescent="0.25">
      <c r="A33" s="104" t="s">
        <v>183</v>
      </c>
      <c r="B33" s="105"/>
      <c r="C33" s="30"/>
    </row>
    <row r="34" spans="1:3" x14ac:dyDescent="0.25">
      <c r="A34" s="23" t="s">
        <v>70</v>
      </c>
      <c r="B34" s="20">
        <v>110</v>
      </c>
      <c r="C34" s="30">
        <v>23881000</v>
      </c>
    </row>
    <row r="35" spans="1:3" x14ac:dyDescent="0.25">
      <c r="A35" s="31" t="s">
        <v>173</v>
      </c>
      <c r="B35" s="32">
        <v>1145</v>
      </c>
      <c r="C35" s="30">
        <v>188687760</v>
      </c>
    </row>
    <row r="36" spans="1:3" x14ac:dyDescent="0.25">
      <c r="A36" s="96" t="s">
        <v>153</v>
      </c>
      <c r="B36" s="106"/>
      <c r="C36" s="30"/>
    </row>
    <row r="37" spans="1:3" ht="31.5" customHeight="1" x14ac:dyDescent="0.25">
      <c r="A37" s="104" t="s">
        <v>177</v>
      </c>
      <c r="B37" s="105"/>
      <c r="C37" s="30"/>
    </row>
    <row r="38" spans="1:3" x14ac:dyDescent="0.25">
      <c r="A38" s="23" t="s">
        <v>70</v>
      </c>
      <c r="B38" s="20">
        <v>15</v>
      </c>
      <c r="C38" s="30">
        <v>2380920</v>
      </c>
    </row>
    <row r="39" spans="1:3" x14ac:dyDescent="0.25">
      <c r="A39" s="23" t="s">
        <v>115</v>
      </c>
      <c r="B39" s="20">
        <v>80</v>
      </c>
      <c r="C39" s="30">
        <v>12698240</v>
      </c>
    </row>
    <row r="40" spans="1:3" x14ac:dyDescent="0.25">
      <c r="A40" s="23" t="s">
        <v>116</v>
      </c>
      <c r="B40" s="20">
        <v>54</v>
      </c>
      <c r="C40" s="30">
        <v>8571312</v>
      </c>
    </row>
    <row r="41" spans="1:3" x14ac:dyDescent="0.25">
      <c r="A41" s="31" t="s">
        <v>184</v>
      </c>
      <c r="B41" s="32">
        <v>149</v>
      </c>
      <c r="C41" s="30">
        <v>23650472</v>
      </c>
    </row>
    <row r="42" spans="1:3" ht="31.5" customHeight="1" x14ac:dyDescent="0.25">
      <c r="A42" s="104" t="s">
        <v>178</v>
      </c>
      <c r="B42" s="105"/>
      <c r="C42" s="30"/>
    </row>
    <row r="43" spans="1:3" x14ac:dyDescent="0.25">
      <c r="A43" s="23" t="s">
        <v>70</v>
      </c>
      <c r="B43" s="20">
        <v>10</v>
      </c>
      <c r="C43" s="30">
        <v>1217480</v>
      </c>
    </row>
    <row r="44" spans="1:3" x14ac:dyDescent="0.25">
      <c r="A44" s="23" t="s">
        <v>115</v>
      </c>
      <c r="B44" s="20">
        <v>51</v>
      </c>
      <c r="C44" s="30">
        <v>6209148</v>
      </c>
    </row>
    <row r="45" spans="1:3" x14ac:dyDescent="0.25">
      <c r="A45" s="23" t="s">
        <v>116</v>
      </c>
      <c r="B45" s="20">
        <v>92</v>
      </c>
      <c r="C45" s="30">
        <v>11200816</v>
      </c>
    </row>
    <row r="46" spans="1:3" x14ac:dyDescent="0.25">
      <c r="A46" s="31" t="s">
        <v>184</v>
      </c>
      <c r="B46" s="32">
        <v>153</v>
      </c>
      <c r="C46" s="30">
        <v>18627444</v>
      </c>
    </row>
    <row r="47" spans="1:3" ht="28.5" customHeight="1" x14ac:dyDescent="0.25">
      <c r="A47" s="104" t="s">
        <v>179</v>
      </c>
      <c r="B47" s="105"/>
      <c r="C47" s="30"/>
    </row>
    <row r="48" spans="1:3" x14ac:dyDescent="0.25">
      <c r="A48" s="23" t="s">
        <v>70</v>
      </c>
      <c r="B48" s="20">
        <v>10</v>
      </c>
      <c r="C48" s="30">
        <v>1486170</v>
      </c>
    </row>
    <row r="49" spans="1:3" x14ac:dyDescent="0.25">
      <c r="A49" s="23" t="s">
        <v>115</v>
      </c>
      <c r="B49" s="20">
        <v>82</v>
      </c>
      <c r="C49" s="30">
        <v>12186594</v>
      </c>
    </row>
    <row r="50" spans="1:3" x14ac:dyDescent="0.25">
      <c r="A50" s="23" t="s">
        <v>116</v>
      </c>
      <c r="B50" s="20">
        <v>113</v>
      </c>
      <c r="C50" s="30">
        <v>16793721</v>
      </c>
    </row>
    <row r="51" spans="1:3" x14ac:dyDescent="0.25">
      <c r="A51" s="31" t="s">
        <v>184</v>
      </c>
      <c r="B51" s="32">
        <v>205</v>
      </c>
      <c r="C51" s="30">
        <v>30466485</v>
      </c>
    </row>
    <row r="52" spans="1:3" ht="27.75" customHeight="1" x14ac:dyDescent="0.25">
      <c r="A52" s="104" t="s">
        <v>180</v>
      </c>
      <c r="B52" s="105"/>
      <c r="C52" s="30"/>
    </row>
    <row r="53" spans="1:3" x14ac:dyDescent="0.25">
      <c r="A53" s="23" t="s">
        <v>70</v>
      </c>
      <c r="B53" s="20">
        <v>10</v>
      </c>
      <c r="C53" s="30">
        <v>1873590</v>
      </c>
    </row>
    <row r="54" spans="1:3" x14ac:dyDescent="0.25">
      <c r="A54" s="23" t="s">
        <v>115</v>
      </c>
      <c r="B54" s="20">
        <v>95</v>
      </c>
      <c r="C54" s="30">
        <v>17799105</v>
      </c>
    </row>
    <row r="55" spans="1:3" x14ac:dyDescent="0.25">
      <c r="A55" s="23" t="s">
        <v>116</v>
      </c>
      <c r="B55" s="20">
        <v>141</v>
      </c>
      <c r="C55" s="30">
        <v>26417619</v>
      </c>
    </row>
    <row r="56" spans="1:3" x14ac:dyDescent="0.25">
      <c r="A56" s="31" t="s">
        <v>184</v>
      </c>
      <c r="B56" s="32">
        <v>246</v>
      </c>
      <c r="C56" s="30">
        <v>46090314</v>
      </c>
    </row>
    <row r="57" spans="1:3" ht="30" customHeight="1" x14ac:dyDescent="0.25">
      <c r="A57" s="104" t="s">
        <v>181</v>
      </c>
      <c r="B57" s="105"/>
      <c r="C57" s="30"/>
    </row>
    <row r="58" spans="1:3" x14ac:dyDescent="0.25">
      <c r="A58" s="23" t="s">
        <v>70</v>
      </c>
      <c r="B58" s="20">
        <v>10</v>
      </c>
      <c r="C58" s="30">
        <v>1635070</v>
      </c>
    </row>
    <row r="59" spans="1:3" x14ac:dyDescent="0.25">
      <c r="A59" s="23" t="s">
        <v>115</v>
      </c>
      <c r="B59" s="20">
        <v>80</v>
      </c>
      <c r="C59" s="30">
        <v>13080560</v>
      </c>
    </row>
    <row r="60" spans="1:3" x14ac:dyDescent="0.25">
      <c r="A60" s="23" t="s">
        <v>116</v>
      </c>
      <c r="B60" s="20">
        <v>104</v>
      </c>
      <c r="C60" s="30">
        <v>17004728</v>
      </c>
    </row>
    <row r="61" spans="1:3" x14ac:dyDescent="0.25">
      <c r="A61" s="31" t="s">
        <v>184</v>
      </c>
      <c r="B61" s="32">
        <v>194</v>
      </c>
      <c r="C61" s="30">
        <v>31720358</v>
      </c>
    </row>
    <row r="62" spans="1:3" ht="26.25" customHeight="1" x14ac:dyDescent="0.25">
      <c r="A62" s="104" t="s">
        <v>182</v>
      </c>
      <c r="B62" s="105"/>
      <c r="C62" s="30"/>
    </row>
    <row r="63" spans="1:3" x14ac:dyDescent="0.25">
      <c r="A63" s="23" t="s">
        <v>115</v>
      </c>
      <c r="B63" s="20">
        <v>100</v>
      </c>
      <c r="C63" s="30">
        <v>19032200</v>
      </c>
    </row>
    <row r="64" spans="1:3" x14ac:dyDescent="0.25">
      <c r="A64" s="23" t="s">
        <v>116</v>
      </c>
      <c r="B64" s="20">
        <v>130</v>
      </c>
      <c r="C64" s="30">
        <v>24741860</v>
      </c>
    </row>
    <row r="65" spans="1:3" x14ac:dyDescent="0.25">
      <c r="A65" s="31" t="s">
        <v>184</v>
      </c>
      <c r="B65" s="32">
        <v>230</v>
      </c>
      <c r="C65" s="30">
        <v>43774060</v>
      </c>
    </row>
    <row r="66" spans="1:3" ht="25.5" customHeight="1" x14ac:dyDescent="0.25">
      <c r="A66" s="104" t="s">
        <v>183</v>
      </c>
      <c r="B66" s="105"/>
      <c r="C66" s="30"/>
    </row>
    <row r="67" spans="1:3" x14ac:dyDescent="0.25">
      <c r="A67" s="23" t="s">
        <v>115</v>
      </c>
      <c r="B67" s="20">
        <v>81</v>
      </c>
      <c r="C67" s="30">
        <v>17585100</v>
      </c>
    </row>
    <row r="68" spans="1:3" x14ac:dyDescent="0.25">
      <c r="A68" s="23" t="s">
        <v>116</v>
      </c>
      <c r="B68" s="20">
        <v>107</v>
      </c>
      <c r="C68" s="30">
        <v>23229700</v>
      </c>
    </row>
    <row r="69" spans="1:3" x14ac:dyDescent="0.25">
      <c r="A69" s="31" t="s">
        <v>184</v>
      </c>
      <c r="B69" s="32">
        <v>188</v>
      </c>
      <c r="C69" s="30">
        <v>40814800</v>
      </c>
    </row>
    <row r="70" spans="1:3" ht="30" customHeight="1" x14ac:dyDescent="0.25">
      <c r="A70" s="104" t="s">
        <v>185</v>
      </c>
      <c r="B70" s="105"/>
      <c r="C70" s="30"/>
    </row>
    <row r="71" spans="1:3" x14ac:dyDescent="0.25">
      <c r="A71" s="23" t="s">
        <v>115</v>
      </c>
      <c r="B71" s="20">
        <v>10</v>
      </c>
      <c r="C71" s="30">
        <v>3673000</v>
      </c>
    </row>
    <row r="72" spans="1:3" x14ac:dyDescent="0.25">
      <c r="A72" s="31" t="s">
        <v>184</v>
      </c>
      <c r="B72" s="32">
        <v>10</v>
      </c>
      <c r="C72" s="30">
        <v>3673000</v>
      </c>
    </row>
    <row r="73" spans="1:3" ht="30.75" customHeight="1" x14ac:dyDescent="0.25">
      <c r="A73" s="104" t="s">
        <v>186</v>
      </c>
      <c r="B73" s="105"/>
      <c r="C73" s="30"/>
    </row>
    <row r="74" spans="1:3" x14ac:dyDescent="0.25">
      <c r="A74" s="23" t="s">
        <v>70</v>
      </c>
      <c r="B74" s="20">
        <v>50</v>
      </c>
      <c r="C74" s="30">
        <v>7317600</v>
      </c>
    </row>
    <row r="75" spans="1:3" x14ac:dyDescent="0.25">
      <c r="A75" s="31" t="s">
        <v>184</v>
      </c>
      <c r="B75" s="32">
        <v>50</v>
      </c>
      <c r="C75" s="30">
        <v>7317600</v>
      </c>
    </row>
    <row r="76" spans="1:3" ht="28.5" customHeight="1" x14ac:dyDescent="0.25">
      <c r="A76" s="104" t="s">
        <v>187</v>
      </c>
      <c r="B76" s="105"/>
      <c r="C76" s="30"/>
    </row>
    <row r="77" spans="1:3" x14ac:dyDescent="0.25">
      <c r="A77" s="23" t="s">
        <v>70</v>
      </c>
      <c r="B77" s="20">
        <v>100</v>
      </c>
      <c r="C77" s="30">
        <v>21454500</v>
      </c>
    </row>
    <row r="78" spans="1:3" x14ac:dyDescent="0.25">
      <c r="A78" s="31" t="s">
        <v>173</v>
      </c>
      <c r="B78" s="32">
        <v>1525</v>
      </c>
      <c r="C78" s="30">
        <v>267589033</v>
      </c>
    </row>
    <row r="79" spans="1:3" x14ac:dyDescent="0.25">
      <c r="A79" s="96" t="s">
        <v>154</v>
      </c>
      <c r="B79" s="106"/>
      <c r="C79" s="30"/>
    </row>
    <row r="80" spans="1:3" ht="35.25" customHeight="1" x14ac:dyDescent="0.25">
      <c r="A80" s="104" t="s">
        <v>188</v>
      </c>
      <c r="B80" s="105"/>
      <c r="C80" s="30"/>
    </row>
    <row r="81" spans="1:3" x14ac:dyDescent="0.25">
      <c r="A81" s="23" t="s">
        <v>70</v>
      </c>
      <c r="B81" s="20">
        <v>15</v>
      </c>
      <c r="C81" s="30">
        <v>2546310</v>
      </c>
    </row>
    <row r="82" spans="1:3" x14ac:dyDescent="0.25">
      <c r="A82" s="31" t="s">
        <v>184</v>
      </c>
      <c r="B82" s="32">
        <v>15</v>
      </c>
      <c r="C82" s="30">
        <v>2546310</v>
      </c>
    </row>
    <row r="83" spans="1:3" ht="29.25" customHeight="1" x14ac:dyDescent="0.25">
      <c r="A83" s="104" t="s">
        <v>189</v>
      </c>
      <c r="B83" s="105"/>
      <c r="C83" s="30"/>
    </row>
    <row r="84" spans="1:3" x14ac:dyDescent="0.25">
      <c r="A84" s="23" t="s">
        <v>70</v>
      </c>
      <c r="B84" s="20">
        <v>15</v>
      </c>
      <c r="C84" s="30">
        <v>2546310</v>
      </c>
    </row>
    <row r="85" spans="1:3" x14ac:dyDescent="0.25">
      <c r="A85" s="31" t="s">
        <v>184</v>
      </c>
      <c r="B85" s="32">
        <v>15</v>
      </c>
      <c r="C85" s="30">
        <v>2546310</v>
      </c>
    </row>
    <row r="86" spans="1:3" ht="40.5" customHeight="1" x14ac:dyDescent="0.25">
      <c r="A86" s="104" t="s">
        <v>190</v>
      </c>
      <c r="B86" s="105"/>
      <c r="C86" s="30"/>
    </row>
    <row r="87" spans="1:3" ht="30" x14ac:dyDescent="0.25">
      <c r="A87" s="23" t="s">
        <v>44</v>
      </c>
      <c r="B87" s="20">
        <v>3</v>
      </c>
      <c r="C87" s="30">
        <v>509262</v>
      </c>
    </row>
    <row r="88" spans="1:3" x14ac:dyDescent="0.25">
      <c r="A88" s="23" t="s">
        <v>70</v>
      </c>
      <c r="B88" s="20">
        <v>30</v>
      </c>
      <c r="C88" s="30">
        <v>5092620</v>
      </c>
    </row>
    <row r="89" spans="1:3" x14ac:dyDescent="0.25">
      <c r="A89" s="31" t="s">
        <v>184</v>
      </c>
      <c r="B89" s="32">
        <v>33</v>
      </c>
      <c r="C89" s="30">
        <v>5601882</v>
      </c>
    </row>
    <row r="90" spans="1:3" ht="61.5" customHeight="1" x14ac:dyDescent="0.25">
      <c r="A90" s="104" t="s">
        <v>191</v>
      </c>
      <c r="B90" s="105"/>
      <c r="C90" s="30"/>
    </row>
    <row r="91" spans="1:3" x14ac:dyDescent="0.25">
      <c r="A91" s="23" t="s">
        <v>62</v>
      </c>
      <c r="B91" s="20">
        <v>55</v>
      </c>
      <c r="C91" s="30">
        <v>16808220</v>
      </c>
    </row>
    <row r="92" spans="1:3" x14ac:dyDescent="0.25">
      <c r="A92" s="31" t="s">
        <v>184</v>
      </c>
      <c r="B92" s="32">
        <v>55</v>
      </c>
      <c r="C92" s="30">
        <v>16808220</v>
      </c>
    </row>
    <row r="93" spans="1:3" ht="36.75" customHeight="1" x14ac:dyDescent="0.25">
      <c r="A93" s="104" t="s">
        <v>192</v>
      </c>
      <c r="B93" s="105"/>
      <c r="C93" s="30"/>
    </row>
    <row r="94" spans="1:3" ht="30" x14ac:dyDescent="0.25">
      <c r="A94" s="23" t="s">
        <v>44</v>
      </c>
      <c r="B94" s="20">
        <v>2</v>
      </c>
      <c r="C94" s="30">
        <v>339508</v>
      </c>
    </row>
    <row r="95" spans="1:3" x14ac:dyDescent="0.25">
      <c r="A95" s="23" t="s">
        <v>70</v>
      </c>
      <c r="B95" s="20">
        <v>10</v>
      </c>
      <c r="C95" s="30">
        <v>1697540</v>
      </c>
    </row>
    <row r="96" spans="1:3" x14ac:dyDescent="0.25">
      <c r="A96" s="31" t="s">
        <v>184</v>
      </c>
      <c r="B96" s="32">
        <v>12</v>
      </c>
      <c r="C96" s="30">
        <v>2037048</v>
      </c>
    </row>
    <row r="97" spans="1:3" ht="20.25" customHeight="1" x14ac:dyDescent="0.25">
      <c r="A97" s="104" t="s">
        <v>193</v>
      </c>
      <c r="B97" s="105"/>
      <c r="C97" s="30"/>
    </row>
    <row r="98" spans="1:3" ht="30" x14ac:dyDescent="0.25">
      <c r="A98" s="23" t="s">
        <v>44</v>
      </c>
      <c r="B98" s="20">
        <v>5</v>
      </c>
      <c r="C98" s="30">
        <v>848770</v>
      </c>
    </row>
    <row r="99" spans="1:3" x14ac:dyDescent="0.25">
      <c r="A99" s="23" t="s">
        <v>62</v>
      </c>
      <c r="B99" s="20">
        <v>50</v>
      </c>
      <c r="C99" s="30">
        <v>8487700</v>
      </c>
    </row>
    <row r="100" spans="1:3" x14ac:dyDescent="0.25">
      <c r="A100" s="31" t="s">
        <v>184</v>
      </c>
      <c r="B100" s="32">
        <v>55</v>
      </c>
      <c r="C100" s="30">
        <v>9336470</v>
      </c>
    </row>
    <row r="101" spans="1:3" ht="30.75" customHeight="1" x14ac:dyDescent="0.25">
      <c r="A101" s="104" t="s">
        <v>194</v>
      </c>
      <c r="B101" s="105"/>
      <c r="C101" s="30"/>
    </row>
    <row r="102" spans="1:3" x14ac:dyDescent="0.25">
      <c r="A102" s="23" t="s">
        <v>70</v>
      </c>
      <c r="B102" s="20">
        <v>5</v>
      </c>
      <c r="C102" s="30">
        <v>834945</v>
      </c>
    </row>
    <row r="103" spans="1:3" x14ac:dyDescent="0.25">
      <c r="A103" s="31" t="s">
        <v>184</v>
      </c>
      <c r="B103" s="32">
        <v>5</v>
      </c>
      <c r="C103" s="30">
        <v>834945</v>
      </c>
    </row>
    <row r="104" spans="1:3" ht="35.25" customHeight="1" x14ac:dyDescent="0.25">
      <c r="A104" s="104" t="s">
        <v>195</v>
      </c>
      <c r="B104" s="105"/>
      <c r="C104" s="30"/>
    </row>
    <row r="105" spans="1:3" ht="30" x14ac:dyDescent="0.25">
      <c r="A105" s="23" t="s">
        <v>44</v>
      </c>
      <c r="B105" s="20">
        <v>50</v>
      </c>
      <c r="C105" s="30">
        <v>11998800</v>
      </c>
    </row>
    <row r="106" spans="1:3" x14ac:dyDescent="0.25">
      <c r="A106" s="31" t="s">
        <v>173</v>
      </c>
      <c r="B106" s="32">
        <v>240</v>
      </c>
      <c r="C106" s="30">
        <v>51709985</v>
      </c>
    </row>
    <row r="107" spans="1:3" x14ac:dyDescent="0.25">
      <c r="A107" s="96" t="s">
        <v>143</v>
      </c>
      <c r="B107" s="106"/>
      <c r="C107" s="30"/>
    </row>
    <row r="108" spans="1:3" ht="31.5" customHeight="1" x14ac:dyDescent="0.25">
      <c r="A108" s="104" t="s">
        <v>196</v>
      </c>
      <c r="B108" s="105"/>
      <c r="C108" s="30"/>
    </row>
    <row r="109" spans="1:3" x14ac:dyDescent="0.25">
      <c r="A109" s="23" t="s">
        <v>68</v>
      </c>
      <c r="B109" s="20">
        <v>100</v>
      </c>
      <c r="C109" s="30">
        <v>12290200</v>
      </c>
    </row>
    <row r="110" spans="1:3" x14ac:dyDescent="0.25">
      <c r="A110" s="31" t="s">
        <v>184</v>
      </c>
      <c r="B110" s="32">
        <v>100</v>
      </c>
      <c r="C110" s="30">
        <v>12290200</v>
      </c>
    </row>
    <row r="111" spans="1:3" ht="30.75" customHeight="1" x14ac:dyDescent="0.25">
      <c r="A111" s="104" t="s">
        <v>197</v>
      </c>
      <c r="B111" s="105"/>
      <c r="C111" s="30"/>
    </row>
    <row r="112" spans="1:3" x14ac:dyDescent="0.25">
      <c r="A112" s="23" t="s">
        <v>68</v>
      </c>
      <c r="B112" s="20">
        <v>10</v>
      </c>
      <c r="C112" s="30">
        <v>747990</v>
      </c>
    </row>
    <row r="113" spans="1:3" x14ac:dyDescent="0.25">
      <c r="A113" s="31" t="s">
        <v>184</v>
      </c>
      <c r="B113" s="32">
        <v>10</v>
      </c>
      <c r="C113" s="30">
        <v>747990</v>
      </c>
    </row>
    <row r="114" spans="1:3" ht="30.75" customHeight="1" x14ac:dyDescent="0.25">
      <c r="A114" s="104" t="s">
        <v>198</v>
      </c>
      <c r="B114" s="105"/>
      <c r="C114" s="30"/>
    </row>
    <row r="115" spans="1:3" x14ac:dyDescent="0.25">
      <c r="A115" s="23" t="s">
        <v>68</v>
      </c>
      <c r="B115" s="20">
        <v>140</v>
      </c>
      <c r="C115" s="30">
        <v>23736860</v>
      </c>
    </row>
    <row r="116" spans="1:3" x14ac:dyDescent="0.25">
      <c r="A116" s="31" t="s">
        <v>184</v>
      </c>
      <c r="B116" s="32">
        <v>140</v>
      </c>
      <c r="C116" s="30">
        <v>23736860</v>
      </c>
    </row>
    <row r="117" spans="1:3" ht="28.5" customHeight="1" x14ac:dyDescent="0.25">
      <c r="A117" s="104" t="s">
        <v>199</v>
      </c>
      <c r="B117" s="105"/>
      <c r="C117" s="30"/>
    </row>
    <row r="118" spans="1:3" x14ac:dyDescent="0.25">
      <c r="A118" s="23" t="s">
        <v>68</v>
      </c>
      <c r="B118" s="20">
        <v>50</v>
      </c>
      <c r="C118" s="30">
        <v>11293600</v>
      </c>
    </row>
    <row r="119" spans="1:3" x14ac:dyDescent="0.25">
      <c r="A119" s="31" t="s">
        <v>184</v>
      </c>
      <c r="B119" s="32">
        <v>50</v>
      </c>
      <c r="C119" s="30">
        <v>11293600</v>
      </c>
    </row>
    <row r="120" spans="1:3" ht="32.25" customHeight="1" x14ac:dyDescent="0.25">
      <c r="A120" s="104" t="s">
        <v>200</v>
      </c>
      <c r="B120" s="105"/>
      <c r="C120" s="30"/>
    </row>
    <row r="121" spans="1:3" x14ac:dyDescent="0.25">
      <c r="A121" s="23" t="s">
        <v>68</v>
      </c>
      <c r="B121" s="20">
        <v>75</v>
      </c>
      <c r="C121" s="30">
        <v>9217650</v>
      </c>
    </row>
    <row r="122" spans="1:3" x14ac:dyDescent="0.25">
      <c r="A122" s="31" t="s">
        <v>184</v>
      </c>
      <c r="B122" s="32">
        <v>75</v>
      </c>
      <c r="C122" s="30">
        <v>9217650</v>
      </c>
    </row>
    <row r="123" spans="1:3" ht="50.25" customHeight="1" x14ac:dyDescent="0.25">
      <c r="A123" s="104" t="s">
        <v>201</v>
      </c>
      <c r="B123" s="105"/>
      <c r="C123" s="30"/>
    </row>
    <row r="124" spans="1:3" x14ac:dyDescent="0.25">
      <c r="A124" s="23" t="s">
        <v>68</v>
      </c>
      <c r="B124" s="20">
        <v>280</v>
      </c>
      <c r="C124" s="30">
        <v>39450040</v>
      </c>
    </row>
    <row r="125" spans="1:3" x14ac:dyDescent="0.25">
      <c r="A125" s="31" t="s">
        <v>184</v>
      </c>
      <c r="B125" s="32">
        <v>280</v>
      </c>
      <c r="C125" s="30">
        <v>39450040</v>
      </c>
    </row>
    <row r="126" spans="1:3" ht="30" customHeight="1" x14ac:dyDescent="0.25">
      <c r="A126" s="104" t="s">
        <v>202</v>
      </c>
      <c r="B126" s="105"/>
      <c r="C126" s="30"/>
    </row>
    <row r="127" spans="1:3" x14ac:dyDescent="0.25">
      <c r="A127" s="23" t="s">
        <v>68</v>
      </c>
      <c r="B127" s="20">
        <v>648</v>
      </c>
      <c r="C127" s="30">
        <v>79640496</v>
      </c>
    </row>
    <row r="128" spans="1:3" x14ac:dyDescent="0.25">
      <c r="A128" s="31" t="s">
        <v>173</v>
      </c>
      <c r="B128" s="32">
        <v>1303</v>
      </c>
      <c r="C128" s="30">
        <v>176376836</v>
      </c>
    </row>
    <row r="129" spans="1:3" x14ac:dyDescent="0.25">
      <c r="A129" s="106" t="s">
        <v>123</v>
      </c>
      <c r="B129" s="107"/>
      <c r="C129" s="30"/>
    </row>
    <row r="130" spans="1:3" x14ac:dyDescent="0.25">
      <c r="A130" s="104" t="s">
        <v>203</v>
      </c>
      <c r="B130" s="105"/>
      <c r="C130" s="30"/>
    </row>
    <row r="131" spans="1:3" x14ac:dyDescent="0.25">
      <c r="A131" s="23" t="s">
        <v>70</v>
      </c>
      <c r="B131" s="20">
        <v>3</v>
      </c>
      <c r="C131" s="30">
        <v>212541</v>
      </c>
    </row>
    <row r="132" spans="1:3" x14ac:dyDescent="0.25">
      <c r="A132" s="31" t="s">
        <v>184</v>
      </c>
      <c r="B132" s="32">
        <v>3</v>
      </c>
      <c r="C132" s="30">
        <v>212541</v>
      </c>
    </row>
    <row r="133" spans="1:3" x14ac:dyDescent="0.25">
      <c r="A133" s="104" t="s">
        <v>204</v>
      </c>
      <c r="B133" s="105"/>
      <c r="C133" s="30"/>
    </row>
    <row r="134" spans="1:3" x14ac:dyDescent="0.25">
      <c r="A134" s="23" t="s">
        <v>70</v>
      </c>
      <c r="B134" s="20">
        <v>4</v>
      </c>
      <c r="C134" s="30">
        <v>475660</v>
      </c>
    </row>
    <row r="135" spans="1:3" x14ac:dyDescent="0.25">
      <c r="A135" s="31" t="s">
        <v>173</v>
      </c>
      <c r="B135" s="32">
        <v>7</v>
      </c>
      <c r="C135" s="30">
        <v>688201</v>
      </c>
    </row>
    <row r="136" spans="1:3" x14ac:dyDescent="0.25">
      <c r="A136" s="96" t="s">
        <v>124</v>
      </c>
      <c r="B136" s="106"/>
      <c r="C136" s="30"/>
    </row>
    <row r="137" spans="1:3" ht="36.75" customHeight="1" x14ac:dyDescent="0.25">
      <c r="A137" s="104" t="s">
        <v>205</v>
      </c>
      <c r="B137" s="105"/>
      <c r="C137" s="30"/>
    </row>
    <row r="138" spans="1:3" x14ac:dyDescent="0.25">
      <c r="A138" s="23" t="s">
        <v>70</v>
      </c>
      <c r="B138" s="20">
        <v>210</v>
      </c>
      <c r="C138" s="30">
        <v>13278510</v>
      </c>
    </row>
    <row r="139" spans="1:3" x14ac:dyDescent="0.25">
      <c r="A139" s="31" t="s">
        <v>173</v>
      </c>
      <c r="B139" s="32">
        <v>210</v>
      </c>
      <c r="C139" s="30">
        <v>13278510</v>
      </c>
    </row>
    <row r="140" spans="1:3" x14ac:dyDescent="0.25">
      <c r="A140" s="96" t="s">
        <v>144</v>
      </c>
      <c r="B140" s="106"/>
      <c r="C140" s="30"/>
    </row>
    <row r="141" spans="1:3" ht="78" customHeight="1" x14ac:dyDescent="0.25">
      <c r="A141" s="104" t="s">
        <v>206</v>
      </c>
      <c r="B141" s="105"/>
      <c r="C141" s="30"/>
    </row>
    <row r="142" spans="1:3" ht="30" x14ac:dyDescent="0.25">
      <c r="A142" s="23" t="s">
        <v>44</v>
      </c>
      <c r="B142" s="20">
        <v>5</v>
      </c>
      <c r="C142" s="30">
        <v>2645640</v>
      </c>
    </row>
    <row r="143" spans="1:3" ht="30" x14ac:dyDescent="0.25">
      <c r="A143" s="23" t="s">
        <v>69</v>
      </c>
      <c r="B143" s="20">
        <v>60</v>
      </c>
      <c r="C143" s="30">
        <v>31747680</v>
      </c>
    </row>
    <row r="144" spans="1:3" x14ac:dyDescent="0.25">
      <c r="A144" s="23" t="s">
        <v>70</v>
      </c>
      <c r="B144" s="20">
        <v>10</v>
      </c>
      <c r="C144" s="30">
        <v>5291280</v>
      </c>
    </row>
    <row r="145" spans="1:3" x14ac:dyDescent="0.25">
      <c r="A145" s="31" t="s">
        <v>184</v>
      </c>
      <c r="B145" s="32">
        <v>75</v>
      </c>
      <c r="C145" s="30">
        <v>39684600</v>
      </c>
    </row>
    <row r="146" spans="1:3" ht="47.25" customHeight="1" x14ac:dyDescent="0.25">
      <c r="A146" s="104" t="s">
        <v>207</v>
      </c>
      <c r="B146" s="105"/>
      <c r="C146" s="30"/>
    </row>
    <row r="147" spans="1:3" ht="30" x14ac:dyDescent="0.25">
      <c r="A147" s="23" t="s">
        <v>44</v>
      </c>
      <c r="B147" s="20">
        <v>150</v>
      </c>
      <c r="C147" s="30">
        <v>39266700</v>
      </c>
    </row>
    <row r="148" spans="1:3" ht="30" x14ac:dyDescent="0.25">
      <c r="A148" s="23" t="s">
        <v>69</v>
      </c>
      <c r="B148" s="20">
        <v>460</v>
      </c>
      <c r="C148" s="30">
        <v>120417880</v>
      </c>
    </row>
    <row r="149" spans="1:3" x14ac:dyDescent="0.25">
      <c r="A149" s="23" t="s">
        <v>70</v>
      </c>
      <c r="B149" s="20">
        <v>180</v>
      </c>
      <c r="C149" s="30">
        <v>47120040</v>
      </c>
    </row>
    <row r="150" spans="1:3" x14ac:dyDescent="0.25">
      <c r="A150" s="31" t="s">
        <v>173</v>
      </c>
      <c r="B150" s="32">
        <v>865</v>
      </c>
      <c r="C150" s="30">
        <v>246489220</v>
      </c>
    </row>
    <row r="151" spans="1:3" x14ac:dyDescent="0.25">
      <c r="A151" s="96" t="s">
        <v>162</v>
      </c>
      <c r="B151" s="106"/>
      <c r="C151" s="30"/>
    </row>
    <row r="152" spans="1:3" ht="42" customHeight="1" x14ac:dyDescent="0.25">
      <c r="A152" s="104" t="s">
        <v>208</v>
      </c>
      <c r="B152" s="105"/>
      <c r="C152" s="30"/>
    </row>
    <row r="153" spans="1:3" x14ac:dyDescent="0.25">
      <c r="A153" s="23" t="s">
        <v>70</v>
      </c>
      <c r="B153" s="20">
        <v>160</v>
      </c>
      <c r="C153" s="30">
        <v>22074880</v>
      </c>
    </row>
    <row r="154" spans="1:3" x14ac:dyDescent="0.25">
      <c r="A154" s="31" t="s">
        <v>173</v>
      </c>
      <c r="B154" s="32">
        <v>160</v>
      </c>
      <c r="C154" s="30">
        <v>22074880</v>
      </c>
    </row>
    <row r="155" spans="1:3" x14ac:dyDescent="0.25">
      <c r="A155" s="96" t="s">
        <v>142</v>
      </c>
      <c r="B155" s="106"/>
      <c r="C155" s="30"/>
    </row>
    <row r="156" spans="1:3" x14ac:dyDescent="0.25">
      <c r="A156" s="104" t="s">
        <v>209</v>
      </c>
      <c r="B156" s="105"/>
      <c r="C156" s="30"/>
    </row>
    <row r="157" spans="1:3" x14ac:dyDescent="0.25">
      <c r="A157" s="23" t="s">
        <v>70</v>
      </c>
      <c r="B157" s="20">
        <v>27</v>
      </c>
      <c r="C157" s="30">
        <v>4074300</v>
      </c>
    </row>
    <row r="158" spans="1:3" x14ac:dyDescent="0.25">
      <c r="A158" s="31" t="s">
        <v>184</v>
      </c>
      <c r="B158" s="32">
        <v>27</v>
      </c>
      <c r="C158" s="30">
        <v>4074300</v>
      </c>
    </row>
    <row r="159" spans="1:3" x14ac:dyDescent="0.25">
      <c r="A159" s="104" t="s">
        <v>210</v>
      </c>
      <c r="B159" s="105"/>
      <c r="C159" s="30"/>
    </row>
    <row r="160" spans="1:3" x14ac:dyDescent="0.25">
      <c r="A160" s="23" t="s">
        <v>70</v>
      </c>
      <c r="B160" s="20">
        <v>3</v>
      </c>
      <c r="C160" s="30">
        <v>790374</v>
      </c>
    </row>
    <row r="161" spans="1:3" x14ac:dyDescent="0.25">
      <c r="A161" s="31" t="s">
        <v>173</v>
      </c>
      <c r="B161" s="32">
        <v>30</v>
      </c>
      <c r="C161" s="33">
        <v>4864674</v>
      </c>
    </row>
    <row r="162" spans="1:3" x14ac:dyDescent="0.25">
      <c r="A162" s="106" t="s">
        <v>161</v>
      </c>
      <c r="B162" s="107"/>
      <c r="C162" s="30"/>
    </row>
    <row r="163" spans="1:3" ht="36" customHeight="1" x14ac:dyDescent="0.25">
      <c r="A163" s="104" t="s">
        <v>211</v>
      </c>
      <c r="B163" s="105"/>
      <c r="C163" s="30"/>
    </row>
    <row r="164" spans="1:3" x14ac:dyDescent="0.25">
      <c r="A164" s="23" t="s">
        <v>62</v>
      </c>
      <c r="B164" s="20">
        <v>10</v>
      </c>
      <c r="C164" s="30">
        <v>1407330</v>
      </c>
    </row>
    <row r="165" spans="1:3" x14ac:dyDescent="0.25">
      <c r="A165" s="31" t="s">
        <v>184</v>
      </c>
      <c r="B165" s="32">
        <v>10</v>
      </c>
      <c r="C165" s="30">
        <v>1407330</v>
      </c>
    </row>
    <row r="166" spans="1:3" ht="34.5" customHeight="1" x14ac:dyDescent="0.25">
      <c r="A166" s="104" t="s">
        <v>212</v>
      </c>
      <c r="B166" s="105"/>
      <c r="C166" s="30"/>
    </row>
    <row r="167" spans="1:3" x14ac:dyDescent="0.25">
      <c r="A167" s="23" t="s">
        <v>62</v>
      </c>
      <c r="B167" s="20">
        <v>10</v>
      </c>
      <c r="C167" s="30">
        <v>1407330</v>
      </c>
    </row>
    <row r="168" spans="1:3" ht="30" x14ac:dyDescent="0.25">
      <c r="A168" s="23" t="s">
        <v>69</v>
      </c>
      <c r="B168" s="20">
        <v>45</v>
      </c>
      <c r="C168" s="30">
        <v>6332985</v>
      </c>
    </row>
    <row r="169" spans="1:3" x14ac:dyDescent="0.25">
      <c r="A169" s="31" t="s">
        <v>184</v>
      </c>
      <c r="B169" s="32">
        <v>55</v>
      </c>
      <c r="C169" s="30">
        <v>7740315</v>
      </c>
    </row>
    <row r="170" spans="1:3" ht="30" customHeight="1" x14ac:dyDescent="0.25">
      <c r="A170" s="104" t="s">
        <v>213</v>
      </c>
      <c r="B170" s="105"/>
      <c r="C170" s="30"/>
    </row>
    <row r="171" spans="1:3" x14ac:dyDescent="0.25">
      <c r="A171" s="23" t="s">
        <v>62</v>
      </c>
      <c r="B171" s="20">
        <v>50</v>
      </c>
      <c r="C171" s="30">
        <v>7036650</v>
      </c>
    </row>
    <row r="172" spans="1:3" ht="30" x14ac:dyDescent="0.25">
      <c r="A172" s="23" t="s">
        <v>69</v>
      </c>
      <c r="B172" s="20">
        <v>45</v>
      </c>
      <c r="C172" s="30">
        <v>6332985</v>
      </c>
    </row>
    <row r="173" spans="1:3" x14ac:dyDescent="0.25">
      <c r="A173" s="31" t="s">
        <v>184</v>
      </c>
      <c r="B173" s="32">
        <v>95</v>
      </c>
      <c r="C173" s="30">
        <v>13369635</v>
      </c>
    </row>
    <row r="174" spans="1:3" ht="30" customHeight="1" x14ac:dyDescent="0.25">
      <c r="A174" s="104" t="s">
        <v>214</v>
      </c>
      <c r="B174" s="105"/>
      <c r="C174" s="30"/>
    </row>
    <row r="175" spans="1:3" x14ac:dyDescent="0.25">
      <c r="A175" s="23" t="s">
        <v>62</v>
      </c>
      <c r="B175" s="20">
        <v>50</v>
      </c>
      <c r="C175" s="30">
        <v>14269550</v>
      </c>
    </row>
    <row r="176" spans="1:3" x14ac:dyDescent="0.25">
      <c r="A176" s="31" t="s">
        <v>184</v>
      </c>
      <c r="B176" s="32">
        <v>50</v>
      </c>
      <c r="C176" s="30">
        <v>14269550</v>
      </c>
    </row>
    <row r="177" spans="1:3" ht="34.5" customHeight="1" x14ac:dyDescent="0.25">
      <c r="A177" s="104" t="s">
        <v>215</v>
      </c>
      <c r="B177" s="105"/>
      <c r="C177" s="30"/>
    </row>
    <row r="178" spans="1:3" x14ac:dyDescent="0.25">
      <c r="A178" s="23" t="s">
        <v>62</v>
      </c>
      <c r="B178" s="20">
        <v>80</v>
      </c>
      <c r="C178" s="30">
        <v>22831280</v>
      </c>
    </row>
    <row r="179" spans="1:3" x14ac:dyDescent="0.25">
      <c r="A179" s="31" t="s">
        <v>184</v>
      </c>
      <c r="B179" s="32">
        <v>80</v>
      </c>
      <c r="C179" s="30">
        <v>22831280</v>
      </c>
    </row>
    <row r="180" spans="1:3" x14ac:dyDescent="0.25">
      <c r="A180" s="104" t="s">
        <v>216</v>
      </c>
      <c r="B180" s="105"/>
      <c r="C180" s="30"/>
    </row>
    <row r="181" spans="1:3" x14ac:dyDescent="0.25">
      <c r="A181" s="23" t="s">
        <v>48</v>
      </c>
      <c r="B181" s="20">
        <v>10</v>
      </c>
      <c r="C181" s="30">
        <v>1475490</v>
      </c>
    </row>
    <row r="182" spans="1:3" x14ac:dyDescent="0.25">
      <c r="A182" s="23" t="s">
        <v>62</v>
      </c>
      <c r="B182" s="20">
        <v>370</v>
      </c>
      <c r="C182" s="30">
        <v>54593130</v>
      </c>
    </row>
    <row r="183" spans="1:3" x14ac:dyDescent="0.25">
      <c r="A183" s="31" t="s">
        <v>184</v>
      </c>
      <c r="B183" s="32">
        <v>380</v>
      </c>
      <c r="C183" s="30">
        <v>56068620</v>
      </c>
    </row>
    <row r="184" spans="1:3" ht="30" customHeight="1" x14ac:dyDescent="0.25">
      <c r="A184" s="104" t="s">
        <v>217</v>
      </c>
      <c r="B184" s="105"/>
      <c r="C184" s="30"/>
    </row>
    <row r="185" spans="1:3" x14ac:dyDescent="0.25">
      <c r="A185" s="23" t="s">
        <v>62</v>
      </c>
      <c r="B185" s="20">
        <v>75</v>
      </c>
      <c r="C185" s="30">
        <v>16366725</v>
      </c>
    </row>
    <row r="186" spans="1:3" x14ac:dyDescent="0.25">
      <c r="A186" s="31" t="s">
        <v>173</v>
      </c>
      <c r="B186" s="32">
        <v>745</v>
      </c>
      <c r="C186" s="30">
        <v>132053455</v>
      </c>
    </row>
    <row r="187" spans="1:3" x14ac:dyDescent="0.25">
      <c r="A187" s="96" t="s">
        <v>158</v>
      </c>
      <c r="B187" s="106"/>
      <c r="C187" s="30"/>
    </row>
    <row r="188" spans="1:3" x14ac:dyDescent="0.25">
      <c r="A188" s="104" t="s">
        <v>218</v>
      </c>
      <c r="B188" s="105"/>
      <c r="C188" s="30"/>
    </row>
    <row r="189" spans="1:3" x14ac:dyDescent="0.25">
      <c r="A189" s="23" t="s">
        <v>62</v>
      </c>
      <c r="B189" s="20">
        <v>10</v>
      </c>
      <c r="C189" s="30">
        <v>1457000</v>
      </c>
    </row>
    <row r="190" spans="1:3" x14ac:dyDescent="0.25">
      <c r="A190" s="23" t="s">
        <v>70</v>
      </c>
      <c r="B190" s="20">
        <v>11</v>
      </c>
      <c r="C190" s="30">
        <v>1602700</v>
      </c>
    </row>
    <row r="191" spans="1:3" x14ac:dyDescent="0.25">
      <c r="A191" s="31" t="s">
        <v>184</v>
      </c>
      <c r="B191" s="32">
        <v>21</v>
      </c>
      <c r="C191" s="30">
        <v>3059700</v>
      </c>
    </row>
    <row r="192" spans="1:3" x14ac:dyDescent="0.25">
      <c r="A192" s="104" t="s">
        <v>219</v>
      </c>
      <c r="B192" s="105"/>
      <c r="C192" s="30"/>
    </row>
    <row r="193" spans="1:3" x14ac:dyDescent="0.25">
      <c r="A193" s="23" t="s">
        <v>62</v>
      </c>
      <c r="B193" s="20">
        <v>10</v>
      </c>
      <c r="C193" s="30">
        <v>990980</v>
      </c>
    </row>
    <row r="194" spans="1:3" x14ac:dyDescent="0.25">
      <c r="A194" s="31" t="s">
        <v>184</v>
      </c>
      <c r="B194" s="32">
        <v>10</v>
      </c>
      <c r="C194" s="30">
        <v>990980</v>
      </c>
    </row>
    <row r="195" spans="1:3" x14ac:dyDescent="0.25">
      <c r="A195" s="104" t="s">
        <v>220</v>
      </c>
      <c r="B195" s="105"/>
      <c r="C195" s="30"/>
    </row>
    <row r="196" spans="1:3" x14ac:dyDescent="0.25">
      <c r="A196" s="23" t="s">
        <v>62</v>
      </c>
      <c r="B196" s="20">
        <v>25</v>
      </c>
      <c r="C196" s="30">
        <v>2477450</v>
      </c>
    </row>
    <row r="197" spans="1:3" x14ac:dyDescent="0.25">
      <c r="A197" s="31" t="s">
        <v>173</v>
      </c>
      <c r="B197" s="32">
        <v>56</v>
      </c>
      <c r="C197" s="30">
        <v>6528130</v>
      </c>
    </row>
    <row r="198" spans="1:3" x14ac:dyDescent="0.25">
      <c r="A198" s="96" t="s">
        <v>138</v>
      </c>
      <c r="B198" s="106"/>
      <c r="C198" s="30"/>
    </row>
    <row r="199" spans="1:3" ht="33" customHeight="1" x14ac:dyDescent="0.25">
      <c r="A199" s="104" t="s">
        <v>221</v>
      </c>
      <c r="B199" s="105"/>
      <c r="C199" s="30"/>
    </row>
    <row r="200" spans="1:3" x14ac:dyDescent="0.25">
      <c r="A200" s="23" t="s">
        <v>70</v>
      </c>
      <c r="B200" s="20">
        <v>2</v>
      </c>
      <c r="C200" s="30">
        <v>349132</v>
      </c>
    </row>
    <row r="201" spans="1:3" x14ac:dyDescent="0.25">
      <c r="A201" s="31" t="s">
        <v>184</v>
      </c>
      <c r="B201" s="32">
        <v>2</v>
      </c>
      <c r="C201" s="30">
        <v>349132</v>
      </c>
    </row>
    <row r="202" spans="1:3" ht="29.25" customHeight="1" x14ac:dyDescent="0.25">
      <c r="A202" s="104" t="s">
        <v>222</v>
      </c>
      <c r="B202" s="105"/>
      <c r="C202" s="30"/>
    </row>
    <row r="203" spans="1:3" x14ac:dyDescent="0.25">
      <c r="A203" s="23" t="s">
        <v>70</v>
      </c>
      <c r="B203" s="20">
        <v>1</v>
      </c>
      <c r="C203" s="30">
        <v>174566</v>
      </c>
    </row>
    <row r="204" spans="1:3" x14ac:dyDescent="0.25">
      <c r="A204" s="31" t="s">
        <v>184</v>
      </c>
      <c r="B204" s="32">
        <v>1</v>
      </c>
      <c r="C204" s="30">
        <v>174566</v>
      </c>
    </row>
    <row r="205" spans="1:3" ht="30.75" customHeight="1" x14ac:dyDescent="0.25">
      <c r="A205" s="104" t="s">
        <v>223</v>
      </c>
      <c r="B205" s="105"/>
      <c r="C205" s="30"/>
    </row>
    <row r="206" spans="1:3" ht="30" x14ac:dyDescent="0.25">
      <c r="A206" s="23" t="s">
        <v>69</v>
      </c>
      <c r="B206" s="20">
        <v>10</v>
      </c>
      <c r="C206" s="30">
        <v>2709360</v>
      </c>
    </row>
    <row r="207" spans="1:3" x14ac:dyDescent="0.25">
      <c r="A207" s="31" t="s">
        <v>184</v>
      </c>
      <c r="B207" s="32">
        <v>10</v>
      </c>
      <c r="C207" s="30">
        <v>2709360</v>
      </c>
    </row>
    <row r="208" spans="1:3" ht="30" customHeight="1" x14ac:dyDescent="0.25">
      <c r="A208" s="104" t="s">
        <v>224</v>
      </c>
      <c r="B208" s="105"/>
      <c r="C208" s="30"/>
    </row>
    <row r="209" spans="1:3" x14ac:dyDescent="0.25">
      <c r="A209" s="23" t="s">
        <v>53</v>
      </c>
      <c r="B209" s="20">
        <v>10</v>
      </c>
      <c r="C209" s="30">
        <v>1745660</v>
      </c>
    </row>
    <row r="210" spans="1:3" x14ac:dyDescent="0.25">
      <c r="A210" s="23" t="s">
        <v>60</v>
      </c>
      <c r="B210" s="20">
        <v>5</v>
      </c>
      <c r="C210" s="30">
        <v>872830</v>
      </c>
    </row>
    <row r="211" spans="1:3" x14ac:dyDescent="0.25">
      <c r="A211" s="23" t="s">
        <v>62</v>
      </c>
      <c r="B211" s="20">
        <v>75</v>
      </c>
      <c r="C211" s="30">
        <v>13092450</v>
      </c>
    </row>
    <row r="212" spans="1:3" ht="30" x14ac:dyDescent="0.25">
      <c r="A212" s="23" t="s">
        <v>69</v>
      </c>
      <c r="B212" s="20">
        <v>20</v>
      </c>
      <c r="C212" s="30">
        <v>3491320</v>
      </c>
    </row>
    <row r="213" spans="1:3" x14ac:dyDescent="0.25">
      <c r="A213" s="23" t="s">
        <v>70</v>
      </c>
      <c r="B213" s="20">
        <v>4</v>
      </c>
      <c r="C213" s="30">
        <v>698264</v>
      </c>
    </row>
    <row r="214" spans="1:3" x14ac:dyDescent="0.25">
      <c r="A214" s="31" t="s">
        <v>184</v>
      </c>
      <c r="B214" s="32">
        <v>114</v>
      </c>
      <c r="C214" s="30">
        <v>19900524</v>
      </c>
    </row>
    <row r="215" spans="1:3" ht="28.5" customHeight="1" x14ac:dyDescent="0.25">
      <c r="A215" s="104" t="s">
        <v>225</v>
      </c>
      <c r="B215" s="105"/>
      <c r="C215" s="30"/>
    </row>
    <row r="216" spans="1:3" x14ac:dyDescent="0.25">
      <c r="A216" s="23" t="s">
        <v>70</v>
      </c>
      <c r="B216" s="20">
        <v>5</v>
      </c>
      <c r="C216" s="30">
        <v>937780</v>
      </c>
    </row>
    <row r="217" spans="1:3" x14ac:dyDescent="0.25">
      <c r="A217" s="31" t="s">
        <v>173</v>
      </c>
      <c r="B217" s="32">
        <v>132</v>
      </c>
      <c r="C217" s="30">
        <v>24071362</v>
      </c>
    </row>
    <row r="218" spans="1:3" x14ac:dyDescent="0.25">
      <c r="A218" s="96" t="s">
        <v>167</v>
      </c>
      <c r="B218" s="106"/>
      <c r="C218" s="30"/>
    </row>
    <row r="219" spans="1:3" ht="52.5" customHeight="1" x14ac:dyDescent="0.25">
      <c r="A219" s="104" t="s">
        <v>226</v>
      </c>
      <c r="B219" s="105"/>
      <c r="C219" s="30"/>
    </row>
    <row r="220" spans="1:3" x14ac:dyDescent="0.25">
      <c r="A220" s="23" t="s">
        <v>70</v>
      </c>
      <c r="B220" s="20">
        <v>5</v>
      </c>
      <c r="C220" s="30">
        <v>979220</v>
      </c>
    </row>
    <row r="221" spans="1:3" x14ac:dyDescent="0.25">
      <c r="A221" s="31" t="s">
        <v>173</v>
      </c>
      <c r="B221" s="32">
        <v>5</v>
      </c>
      <c r="C221" s="30">
        <v>979220</v>
      </c>
    </row>
    <row r="222" spans="1:3" x14ac:dyDescent="0.25">
      <c r="A222" s="31" t="s">
        <v>98</v>
      </c>
      <c r="B222" s="32">
        <v>6568</v>
      </c>
      <c r="C222" s="17">
        <v>1152621066</v>
      </c>
    </row>
  </sheetData>
  <autoFilter ref="A3:C222"/>
  <mergeCells count="80">
    <mergeCell ref="A14:B14"/>
    <mergeCell ref="A15:B15"/>
    <mergeCell ref="A17:B17"/>
    <mergeCell ref="A20:B20"/>
    <mergeCell ref="B3:B5"/>
    <mergeCell ref="A6:B6"/>
    <mergeCell ref="A7:B7"/>
    <mergeCell ref="A10:B10"/>
    <mergeCell ref="A11:B11"/>
    <mergeCell ref="A1:C2"/>
    <mergeCell ref="A57:B57"/>
    <mergeCell ref="A23:B23"/>
    <mergeCell ref="A25:B25"/>
    <mergeCell ref="A27:B27"/>
    <mergeCell ref="A29:B29"/>
    <mergeCell ref="A31:B31"/>
    <mergeCell ref="A33:B33"/>
    <mergeCell ref="A36:B36"/>
    <mergeCell ref="A37:B37"/>
    <mergeCell ref="A42:B42"/>
    <mergeCell ref="A47:B47"/>
    <mergeCell ref="A52:B52"/>
    <mergeCell ref="C3:C5"/>
    <mergeCell ref="A21:B21"/>
    <mergeCell ref="A3:A5"/>
    <mergeCell ref="A97:B97"/>
    <mergeCell ref="A62:B62"/>
    <mergeCell ref="A66:B66"/>
    <mergeCell ref="A70:B70"/>
    <mergeCell ref="A73:B73"/>
    <mergeCell ref="A76:B76"/>
    <mergeCell ref="A79:B79"/>
    <mergeCell ref="A80:B80"/>
    <mergeCell ref="A83:B83"/>
    <mergeCell ref="A86:B86"/>
    <mergeCell ref="A90:B90"/>
    <mergeCell ref="A93:B93"/>
    <mergeCell ref="A130:B130"/>
    <mergeCell ref="A101:B101"/>
    <mergeCell ref="A104:B104"/>
    <mergeCell ref="A107:B107"/>
    <mergeCell ref="A108:B108"/>
    <mergeCell ref="A111:B111"/>
    <mergeCell ref="A114:B114"/>
    <mergeCell ref="A117:B117"/>
    <mergeCell ref="A120:B120"/>
    <mergeCell ref="A123:B123"/>
    <mergeCell ref="A126:B126"/>
    <mergeCell ref="A129:B129"/>
    <mergeCell ref="A162:B162"/>
    <mergeCell ref="A133:B133"/>
    <mergeCell ref="A136:B136"/>
    <mergeCell ref="A137:B137"/>
    <mergeCell ref="A140:B140"/>
    <mergeCell ref="A141:B141"/>
    <mergeCell ref="A146:B146"/>
    <mergeCell ref="A151:B151"/>
    <mergeCell ref="A152:B152"/>
    <mergeCell ref="A155:B155"/>
    <mergeCell ref="A156:B156"/>
    <mergeCell ref="A159:B159"/>
    <mergeCell ref="A198:B198"/>
    <mergeCell ref="A163:B163"/>
    <mergeCell ref="A166:B166"/>
    <mergeCell ref="A170:B170"/>
    <mergeCell ref="A174:B174"/>
    <mergeCell ref="A177:B177"/>
    <mergeCell ref="A180:B180"/>
    <mergeCell ref="A184:B184"/>
    <mergeCell ref="A187:B187"/>
    <mergeCell ref="A188:B188"/>
    <mergeCell ref="A192:B192"/>
    <mergeCell ref="A195:B195"/>
    <mergeCell ref="A219:B219"/>
    <mergeCell ref="A199:B199"/>
    <mergeCell ref="A202:B202"/>
    <mergeCell ref="A205:B205"/>
    <mergeCell ref="A208:B208"/>
    <mergeCell ref="A215:B215"/>
    <mergeCell ref="A218:B21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workbookViewId="0">
      <selection activeCell="E80" sqref="E80"/>
    </sheetView>
  </sheetViews>
  <sheetFormatPr defaultRowHeight="15" x14ac:dyDescent="0.25"/>
  <cols>
    <col min="1" max="1" width="55.140625" customWidth="1"/>
    <col min="2" max="2" width="36.85546875" customWidth="1"/>
    <col min="3" max="3" width="15.140625" customWidth="1"/>
    <col min="4" max="5" width="14.5703125" style="21" customWidth="1"/>
  </cols>
  <sheetData>
    <row r="1" spans="1:5" ht="15" customHeight="1" x14ac:dyDescent="0.25">
      <c r="A1" s="114" t="s">
        <v>227</v>
      </c>
      <c r="B1" s="114"/>
      <c r="C1" s="114"/>
      <c r="D1" s="114"/>
      <c r="E1" s="114"/>
    </row>
    <row r="2" spans="1:5" ht="45.75" customHeight="1" x14ac:dyDescent="0.25">
      <c r="A2" s="114"/>
      <c r="B2" s="114"/>
      <c r="C2" s="114"/>
      <c r="D2" s="114"/>
      <c r="E2" s="114"/>
    </row>
    <row r="3" spans="1:5" ht="15" customHeight="1" x14ac:dyDescent="0.25">
      <c r="A3" s="98" t="s">
        <v>228</v>
      </c>
      <c r="B3" s="112"/>
      <c r="C3" s="113"/>
      <c r="D3" s="77" t="s">
        <v>358</v>
      </c>
      <c r="E3" s="77" t="s">
        <v>359</v>
      </c>
    </row>
    <row r="4" spans="1:5" ht="78.75" customHeight="1" x14ac:dyDescent="0.25">
      <c r="A4" s="100"/>
      <c r="B4" s="34" t="s">
        <v>362</v>
      </c>
      <c r="C4" s="34" t="s">
        <v>363</v>
      </c>
      <c r="D4" s="77"/>
      <c r="E4" s="77"/>
    </row>
    <row r="5" spans="1:5" x14ac:dyDescent="0.25">
      <c r="A5" s="22"/>
      <c r="B5" s="22" t="s">
        <v>2</v>
      </c>
      <c r="C5" s="22" t="s">
        <v>2</v>
      </c>
      <c r="D5" s="35"/>
      <c r="E5" s="35"/>
    </row>
    <row r="6" spans="1:5" x14ac:dyDescent="0.25">
      <c r="A6" s="23" t="s">
        <v>13</v>
      </c>
      <c r="B6" s="24">
        <v>2094</v>
      </c>
      <c r="C6" s="24">
        <v>5</v>
      </c>
      <c r="D6" s="35">
        <v>5510486.6400000006</v>
      </c>
      <c r="E6" s="35">
        <v>316696.95</v>
      </c>
    </row>
    <row r="7" spans="1:5" x14ac:dyDescent="0.25">
      <c r="A7" s="23" t="s">
        <v>14</v>
      </c>
      <c r="B7" s="24">
        <v>10591</v>
      </c>
      <c r="C7" s="24">
        <v>25</v>
      </c>
      <c r="D7" s="35">
        <v>27870851.959999997</v>
      </c>
      <c r="E7" s="35">
        <v>1583484.75</v>
      </c>
    </row>
    <row r="8" spans="1:5" x14ac:dyDescent="0.25">
      <c r="A8" s="23" t="s">
        <v>15</v>
      </c>
      <c r="B8" s="24">
        <v>4475</v>
      </c>
      <c r="C8" s="24">
        <v>11</v>
      </c>
      <c r="D8" s="35">
        <v>11776231</v>
      </c>
      <c r="E8" s="35">
        <v>696733.29</v>
      </c>
    </row>
    <row r="9" spans="1:5" x14ac:dyDescent="0.25">
      <c r="A9" s="23" t="s">
        <v>16</v>
      </c>
      <c r="B9" s="24">
        <v>7943</v>
      </c>
      <c r="C9" s="24">
        <v>7</v>
      </c>
      <c r="D9" s="35">
        <v>20902481.079999998</v>
      </c>
      <c r="E9" s="35">
        <v>443375.73</v>
      </c>
    </row>
    <row r="10" spans="1:5" ht="30" x14ac:dyDescent="0.25">
      <c r="A10" s="23" t="s">
        <v>17</v>
      </c>
      <c r="B10" s="24">
        <v>5697</v>
      </c>
      <c r="C10" s="24">
        <v>6</v>
      </c>
      <c r="D10" s="35">
        <v>14991997.32</v>
      </c>
      <c r="E10" s="35">
        <v>380036.33999999997</v>
      </c>
    </row>
    <row r="11" spans="1:5" x14ac:dyDescent="0.25">
      <c r="A11" s="23" t="s">
        <v>18</v>
      </c>
      <c r="B11" s="24">
        <v>5574</v>
      </c>
      <c r="C11" s="24">
        <v>6</v>
      </c>
      <c r="D11" s="35">
        <v>14668315.439999998</v>
      </c>
      <c r="E11" s="35">
        <v>380036.33999999997</v>
      </c>
    </row>
    <row r="12" spans="1:5" x14ac:dyDescent="0.25">
      <c r="A12" s="23" t="s">
        <v>19</v>
      </c>
      <c r="B12" s="24">
        <v>6084</v>
      </c>
      <c r="C12" s="24">
        <v>6</v>
      </c>
      <c r="D12" s="35">
        <v>16010411.039999999</v>
      </c>
      <c r="E12" s="35">
        <v>380036.33999999997</v>
      </c>
    </row>
    <row r="13" spans="1:5" x14ac:dyDescent="0.25">
      <c r="A13" s="23" t="s">
        <v>20</v>
      </c>
      <c r="B13" s="24">
        <v>421</v>
      </c>
      <c r="C13" s="24">
        <v>4</v>
      </c>
      <c r="D13" s="35">
        <v>1107886.7600000002</v>
      </c>
      <c r="E13" s="35">
        <v>253357.56</v>
      </c>
    </row>
    <row r="14" spans="1:5" x14ac:dyDescent="0.25">
      <c r="A14" s="23" t="s">
        <v>21</v>
      </c>
      <c r="B14" s="24">
        <v>1417</v>
      </c>
      <c r="C14" s="24">
        <v>4</v>
      </c>
      <c r="D14" s="35">
        <v>3728920.52</v>
      </c>
      <c r="E14" s="35">
        <v>253357.56</v>
      </c>
    </row>
    <row r="15" spans="1:5" x14ac:dyDescent="0.25">
      <c r="A15" s="23" t="s">
        <v>22</v>
      </c>
      <c r="B15" s="24">
        <v>2264</v>
      </c>
      <c r="C15" s="24">
        <v>8</v>
      </c>
      <c r="D15" s="35">
        <v>5957851.8400000008</v>
      </c>
      <c r="E15" s="35">
        <v>506715.11999999994</v>
      </c>
    </row>
    <row r="16" spans="1:5" x14ac:dyDescent="0.25">
      <c r="A16" s="23" t="s">
        <v>24</v>
      </c>
      <c r="B16" s="24">
        <v>1310</v>
      </c>
      <c r="C16" s="24">
        <v>4</v>
      </c>
      <c r="D16" s="35">
        <v>3447343.6000000006</v>
      </c>
      <c r="E16" s="35">
        <v>253357.56</v>
      </c>
    </row>
    <row r="17" spans="1:5" ht="15.75" thickBot="1" x14ac:dyDescent="0.3">
      <c r="A17" s="23" t="s">
        <v>25</v>
      </c>
      <c r="B17" s="24">
        <v>1062</v>
      </c>
      <c r="C17" s="24">
        <v>4</v>
      </c>
      <c r="D17" s="35">
        <v>2794716.7199999997</v>
      </c>
      <c r="E17" s="35">
        <v>253357.56</v>
      </c>
    </row>
    <row r="18" spans="1:5" ht="15.75" thickBot="1" x14ac:dyDescent="0.3">
      <c r="A18" s="36" t="s">
        <v>26</v>
      </c>
      <c r="B18" s="36">
        <v>6474</v>
      </c>
      <c r="C18" s="36">
        <v>24</v>
      </c>
      <c r="D18" s="35">
        <v>15928832.68</v>
      </c>
      <c r="E18" s="35">
        <v>1266787.8</v>
      </c>
    </row>
    <row r="19" spans="1:5" x14ac:dyDescent="0.25">
      <c r="A19" s="23" t="s">
        <v>27</v>
      </c>
      <c r="B19" s="24">
        <v>6223</v>
      </c>
      <c r="C19" s="24">
        <v>16</v>
      </c>
      <c r="D19" s="35">
        <v>16376197.880000001</v>
      </c>
      <c r="E19" s="35">
        <v>1013430.2400000001</v>
      </c>
    </row>
    <row r="20" spans="1:5" x14ac:dyDescent="0.25">
      <c r="A20" s="23" t="s">
        <v>28</v>
      </c>
      <c r="B20" s="24">
        <v>6257</v>
      </c>
      <c r="C20" s="24">
        <v>15</v>
      </c>
      <c r="D20" s="35">
        <v>16465670.919999996</v>
      </c>
      <c r="E20" s="35">
        <v>950090.85</v>
      </c>
    </row>
    <row r="21" spans="1:5" x14ac:dyDescent="0.25">
      <c r="A21" s="23" t="s">
        <v>29</v>
      </c>
      <c r="B21" s="24">
        <v>5892</v>
      </c>
      <c r="C21" s="24">
        <v>6</v>
      </c>
      <c r="D21" s="35">
        <v>15505151.52</v>
      </c>
      <c r="E21" s="35">
        <v>380036.33999999997</v>
      </c>
    </row>
    <row r="22" spans="1:5" ht="30" x14ac:dyDescent="0.25">
      <c r="A22" s="23" t="s">
        <v>30</v>
      </c>
      <c r="B22" s="24">
        <v>3221</v>
      </c>
      <c r="C22" s="24">
        <v>9</v>
      </c>
      <c r="D22" s="35">
        <v>8476254.7599999998</v>
      </c>
      <c r="E22" s="35">
        <v>570054.51</v>
      </c>
    </row>
    <row r="23" spans="1:5" x14ac:dyDescent="0.25">
      <c r="A23" s="23" t="s">
        <v>31</v>
      </c>
      <c r="B23" s="24">
        <v>2945</v>
      </c>
      <c r="C23" s="24">
        <v>6</v>
      </c>
      <c r="D23" s="35">
        <v>7749944.1999999993</v>
      </c>
      <c r="E23" s="35">
        <v>380036.33999999997</v>
      </c>
    </row>
    <row r="24" spans="1:5" x14ac:dyDescent="0.25">
      <c r="A24" s="23" t="s">
        <v>32</v>
      </c>
      <c r="B24" s="24">
        <v>5471</v>
      </c>
      <c r="C24" s="24">
        <v>5</v>
      </c>
      <c r="D24" s="35">
        <v>14397264.759999998</v>
      </c>
      <c r="E24" s="35">
        <v>316696.94999999995</v>
      </c>
    </row>
    <row r="25" spans="1:5" x14ac:dyDescent="0.25">
      <c r="A25" s="23" t="s">
        <v>33</v>
      </c>
      <c r="B25" s="24">
        <v>2910</v>
      </c>
      <c r="C25" s="24">
        <v>6</v>
      </c>
      <c r="D25" s="35">
        <v>7657839.6000000006</v>
      </c>
      <c r="E25" s="35">
        <v>380036.33999999997</v>
      </c>
    </row>
    <row r="26" spans="1:5" x14ac:dyDescent="0.25">
      <c r="A26" s="23" t="s">
        <v>34</v>
      </c>
      <c r="B26" s="24">
        <v>4113</v>
      </c>
      <c r="C26" s="24">
        <v>7</v>
      </c>
      <c r="D26" s="35">
        <v>10823606.280000001</v>
      </c>
      <c r="E26" s="35">
        <v>443375.73</v>
      </c>
    </row>
    <row r="27" spans="1:5" x14ac:dyDescent="0.25">
      <c r="A27" s="23" t="s">
        <v>35</v>
      </c>
      <c r="B27" s="24">
        <v>3712</v>
      </c>
      <c r="C27" s="24">
        <v>7</v>
      </c>
      <c r="D27" s="35">
        <v>9847269.9199999999</v>
      </c>
      <c r="E27" s="35">
        <v>443375.73</v>
      </c>
    </row>
    <row r="28" spans="1:5" x14ac:dyDescent="0.25">
      <c r="A28" s="23" t="s">
        <v>36</v>
      </c>
      <c r="B28" s="24">
        <v>3955</v>
      </c>
      <c r="C28" s="24">
        <v>6</v>
      </c>
      <c r="D28" s="35">
        <v>10407819.800000001</v>
      </c>
      <c r="E28" s="35">
        <v>380036.33999999997</v>
      </c>
    </row>
    <row r="29" spans="1:5" x14ac:dyDescent="0.25">
      <c r="A29" s="23" t="s">
        <v>37</v>
      </c>
      <c r="B29" s="24">
        <v>4526</v>
      </c>
      <c r="C29" s="24">
        <v>5</v>
      </c>
      <c r="D29" s="35">
        <v>11910440.559999999</v>
      </c>
      <c r="E29" s="35">
        <v>316696.95</v>
      </c>
    </row>
    <row r="30" spans="1:5" x14ac:dyDescent="0.25">
      <c r="A30" s="23" t="s">
        <v>38</v>
      </c>
      <c r="B30" s="24">
        <v>5610</v>
      </c>
      <c r="C30" s="24">
        <v>6</v>
      </c>
      <c r="D30" s="35">
        <v>14763051.600000001</v>
      </c>
      <c r="E30" s="35">
        <v>380036.33999999997</v>
      </c>
    </row>
    <row r="31" spans="1:5" x14ac:dyDescent="0.25">
      <c r="A31" s="23" t="s">
        <v>39</v>
      </c>
      <c r="B31" s="24">
        <v>4245</v>
      </c>
      <c r="C31" s="24">
        <v>11</v>
      </c>
      <c r="D31" s="35">
        <v>11300860.050000001</v>
      </c>
      <c r="E31" s="35">
        <v>696733.29</v>
      </c>
    </row>
    <row r="32" spans="1:5" ht="15.75" thickBot="1" x14ac:dyDescent="0.3">
      <c r="A32" s="23" t="s">
        <v>40</v>
      </c>
      <c r="B32" s="24">
        <v>2506</v>
      </c>
      <c r="C32" s="24">
        <v>5</v>
      </c>
      <c r="D32" s="35">
        <v>6594689.3600000003</v>
      </c>
      <c r="E32" s="35">
        <v>316696.95</v>
      </c>
    </row>
    <row r="33" spans="1:5" ht="15.75" thickBot="1" x14ac:dyDescent="0.3">
      <c r="A33" s="36" t="s">
        <v>41</v>
      </c>
      <c r="B33" s="36">
        <v>110518</v>
      </c>
      <c r="C33" s="36">
        <v>200</v>
      </c>
      <c r="D33" s="35">
        <v>291043555.13</v>
      </c>
      <c r="E33" s="35">
        <v>12667877.999999996</v>
      </c>
    </row>
    <row r="34" spans="1:5" ht="15.75" thickBot="1" x14ac:dyDescent="0.3">
      <c r="A34" s="23" t="s">
        <v>101</v>
      </c>
      <c r="B34" s="24">
        <v>199648</v>
      </c>
      <c r="C34" s="24">
        <v>35</v>
      </c>
      <c r="D34" s="35">
        <v>531268130.75000006</v>
      </c>
      <c r="E34" s="35">
        <v>2216878.65</v>
      </c>
    </row>
    <row r="35" spans="1:5" ht="15.75" thickBot="1" x14ac:dyDescent="0.3">
      <c r="A35" s="36" t="s">
        <v>54</v>
      </c>
      <c r="B35" s="36">
        <v>199648</v>
      </c>
      <c r="C35" s="36">
        <v>35</v>
      </c>
      <c r="D35" s="35">
        <v>531268130.75000006</v>
      </c>
      <c r="E35" s="35">
        <v>2216878.65</v>
      </c>
    </row>
    <row r="36" spans="1:5" ht="15.75" thickBot="1" x14ac:dyDescent="0.3">
      <c r="A36" s="23" t="s">
        <v>72</v>
      </c>
      <c r="B36" s="24">
        <v>34750</v>
      </c>
      <c r="C36" s="24">
        <v>45</v>
      </c>
      <c r="D36" s="35">
        <v>96608025.680000007</v>
      </c>
      <c r="E36" s="35">
        <v>2850272.5499999993</v>
      </c>
    </row>
    <row r="37" spans="1:5" ht="15.75" thickBot="1" x14ac:dyDescent="0.3">
      <c r="A37" s="36" t="s">
        <v>75</v>
      </c>
      <c r="B37" s="36">
        <v>34750</v>
      </c>
      <c r="C37" s="36">
        <v>45</v>
      </c>
      <c r="D37" s="35">
        <v>96608025.680000007</v>
      </c>
      <c r="E37" s="35">
        <v>2850272.5499999993</v>
      </c>
    </row>
    <row r="38" spans="1:5" ht="15.75" thickBot="1" x14ac:dyDescent="0.3">
      <c r="A38" s="36" t="s">
        <v>98</v>
      </c>
      <c r="B38" s="36">
        <v>344916</v>
      </c>
      <c r="C38" s="36">
        <v>280</v>
      </c>
      <c r="D38" s="35">
        <v>918919711.56000018</v>
      </c>
      <c r="E38" s="35">
        <v>17735029.199999996</v>
      </c>
    </row>
  </sheetData>
  <mergeCells count="5">
    <mergeCell ref="A3:A4"/>
    <mergeCell ref="B3:C3"/>
    <mergeCell ref="A1:E2"/>
    <mergeCell ref="D3:D4"/>
    <mergeCell ref="E3:E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43"/>
  <sheetViews>
    <sheetView topLeftCell="A535" zoomScale="110" zoomScaleNormal="110" workbookViewId="0">
      <selection activeCell="C552" sqref="C552"/>
    </sheetView>
  </sheetViews>
  <sheetFormatPr defaultRowHeight="15" x14ac:dyDescent="0.25"/>
  <cols>
    <col min="1" max="1" width="150.7109375" style="10" customWidth="1"/>
    <col min="2" max="2" width="29.7109375" style="40" customWidth="1"/>
    <col min="3" max="3" width="23.28515625" style="15" customWidth="1"/>
  </cols>
  <sheetData>
    <row r="1" spans="1:3" ht="3.75" customHeight="1" x14ac:dyDescent="0.25">
      <c r="A1" s="115" t="s">
        <v>357</v>
      </c>
      <c r="B1" s="115"/>
    </row>
    <row r="2" spans="1:3" ht="42.75" customHeight="1" x14ac:dyDescent="0.25">
      <c r="A2" s="116"/>
      <c r="B2" s="116"/>
    </row>
    <row r="3" spans="1:3" x14ac:dyDescent="0.25">
      <c r="A3" s="76" t="s">
        <v>100</v>
      </c>
      <c r="B3" s="84" t="s">
        <v>364</v>
      </c>
      <c r="C3" s="77" t="s">
        <v>355</v>
      </c>
    </row>
    <row r="4" spans="1:3" x14ac:dyDescent="0.25">
      <c r="A4" s="76"/>
      <c r="B4" s="86"/>
      <c r="C4" s="77"/>
    </row>
    <row r="5" spans="1:3" x14ac:dyDescent="0.25">
      <c r="A5" s="106" t="s">
        <v>229</v>
      </c>
      <c r="B5" s="107"/>
      <c r="C5" s="7"/>
    </row>
    <row r="6" spans="1:3" x14ac:dyDescent="0.25">
      <c r="A6" s="23" t="s">
        <v>230</v>
      </c>
      <c r="B6" s="37">
        <v>10</v>
      </c>
      <c r="C6" s="7">
        <v>62471.200000000004</v>
      </c>
    </row>
    <row r="7" spans="1:3" x14ac:dyDescent="0.25">
      <c r="A7" s="25" t="s">
        <v>71</v>
      </c>
      <c r="B7" s="38">
        <v>10</v>
      </c>
      <c r="C7" s="7">
        <f>SUM(C6)</f>
        <v>62471.200000000004</v>
      </c>
    </row>
    <row r="8" spans="1:3" x14ac:dyDescent="0.25">
      <c r="A8" s="23" t="s">
        <v>231</v>
      </c>
      <c r="B8" s="37">
        <v>8640</v>
      </c>
      <c r="C8" s="7">
        <v>53975116.79999999</v>
      </c>
    </row>
    <row r="9" spans="1:3" x14ac:dyDescent="0.25">
      <c r="A9" s="23" t="s">
        <v>232</v>
      </c>
      <c r="B9" s="37">
        <v>10920</v>
      </c>
      <c r="C9" s="7">
        <v>68218550.400000006</v>
      </c>
    </row>
    <row r="10" spans="1:3" x14ac:dyDescent="0.25">
      <c r="A10" s="23" t="s">
        <v>233</v>
      </c>
      <c r="B10" s="37">
        <v>11579</v>
      </c>
      <c r="C10" s="7">
        <v>72335402.479999989</v>
      </c>
    </row>
    <row r="11" spans="1:3" ht="15.75" thickBot="1" x14ac:dyDescent="0.3">
      <c r="A11" s="25" t="s">
        <v>97</v>
      </c>
      <c r="B11" s="38">
        <v>31139</v>
      </c>
      <c r="C11" s="7">
        <f>SUM(C8:C10)</f>
        <v>194529069.67999998</v>
      </c>
    </row>
    <row r="12" spans="1:3" ht="15.75" thickBot="1" x14ac:dyDescent="0.3">
      <c r="A12" s="36" t="s">
        <v>98</v>
      </c>
      <c r="B12" s="39">
        <v>31149</v>
      </c>
      <c r="C12" s="7">
        <f>C7+C11</f>
        <v>194591540.87999997</v>
      </c>
    </row>
    <row r="13" spans="1:3" x14ac:dyDescent="0.25">
      <c r="A13" s="106" t="s">
        <v>234</v>
      </c>
      <c r="B13" s="107"/>
      <c r="C13" s="7"/>
    </row>
    <row r="14" spans="1:3" x14ac:dyDescent="0.25">
      <c r="A14" s="23" t="s">
        <v>235</v>
      </c>
      <c r="B14" s="37">
        <v>100</v>
      </c>
      <c r="C14" s="7">
        <v>581175</v>
      </c>
    </row>
    <row r="15" spans="1:3" ht="30" x14ac:dyDescent="0.25">
      <c r="A15" s="23" t="s">
        <v>236</v>
      </c>
      <c r="B15" s="37">
        <v>300</v>
      </c>
      <c r="C15" s="7">
        <v>1743525</v>
      </c>
    </row>
    <row r="16" spans="1:3" x14ac:dyDescent="0.25">
      <c r="A16" s="25" t="s">
        <v>54</v>
      </c>
      <c r="B16" s="38">
        <v>400</v>
      </c>
      <c r="C16" s="7">
        <f>SUM(C14:C15)</f>
        <v>2324700</v>
      </c>
    </row>
    <row r="17" spans="1:3" ht="30" x14ac:dyDescent="0.25">
      <c r="A17" s="23" t="s">
        <v>237</v>
      </c>
      <c r="B17" s="37">
        <v>100</v>
      </c>
      <c r="C17" s="7">
        <v>581175</v>
      </c>
    </row>
    <row r="18" spans="1:3" x14ac:dyDescent="0.25">
      <c r="A18" s="23" t="s">
        <v>230</v>
      </c>
      <c r="B18" s="37">
        <v>1600</v>
      </c>
      <c r="C18" s="7">
        <v>9298800</v>
      </c>
    </row>
    <row r="19" spans="1:3" ht="15.75" thickBot="1" x14ac:dyDescent="0.3">
      <c r="A19" s="25" t="s">
        <v>71</v>
      </c>
      <c r="B19" s="38">
        <v>1700</v>
      </c>
      <c r="C19" s="7">
        <f>SUM(C17:C18)</f>
        <v>9879975</v>
      </c>
    </row>
    <row r="20" spans="1:3" ht="15.75" thickBot="1" x14ac:dyDescent="0.3">
      <c r="A20" s="36" t="s">
        <v>98</v>
      </c>
      <c r="B20" s="39">
        <v>2100</v>
      </c>
      <c r="C20" s="7">
        <f>C16+C19</f>
        <v>12204675</v>
      </c>
    </row>
    <row r="21" spans="1:3" x14ac:dyDescent="0.25">
      <c r="A21" s="106" t="s">
        <v>238</v>
      </c>
      <c r="B21" s="107"/>
      <c r="C21" s="7"/>
    </row>
    <row r="22" spans="1:3" x14ac:dyDescent="0.25">
      <c r="A22" s="23" t="s">
        <v>232</v>
      </c>
      <c r="B22" s="37">
        <v>2340</v>
      </c>
      <c r="C22" s="7">
        <v>13970665.800000001</v>
      </c>
    </row>
    <row r="23" spans="1:3" ht="15.75" thickBot="1" x14ac:dyDescent="0.3">
      <c r="A23" s="25" t="s">
        <v>97</v>
      </c>
      <c r="B23" s="38">
        <v>2340</v>
      </c>
      <c r="C23" s="7">
        <f>SUM(C22)</f>
        <v>13970665.800000001</v>
      </c>
    </row>
    <row r="24" spans="1:3" ht="15.75" thickBot="1" x14ac:dyDescent="0.3">
      <c r="A24" s="36" t="s">
        <v>98</v>
      </c>
      <c r="B24" s="39">
        <v>2340</v>
      </c>
      <c r="C24" s="7">
        <f>C23</f>
        <v>13970665.800000001</v>
      </c>
    </row>
    <row r="25" spans="1:3" x14ac:dyDescent="0.25">
      <c r="A25" s="106" t="s">
        <v>239</v>
      </c>
      <c r="B25" s="107"/>
      <c r="C25" s="7"/>
    </row>
    <row r="26" spans="1:3" ht="30" x14ac:dyDescent="0.25">
      <c r="A26" s="23" t="s">
        <v>237</v>
      </c>
      <c r="B26" s="37">
        <v>15</v>
      </c>
      <c r="C26" s="7">
        <v>434220.74999999988</v>
      </c>
    </row>
    <row r="27" spans="1:3" ht="15.75" thickBot="1" x14ac:dyDescent="0.3">
      <c r="A27" s="25" t="s">
        <v>71</v>
      </c>
      <c r="B27" s="38">
        <v>15</v>
      </c>
      <c r="C27" s="7">
        <f>SUM(C26)</f>
        <v>434220.74999999988</v>
      </c>
    </row>
    <row r="28" spans="1:3" ht="15.75" thickBot="1" x14ac:dyDescent="0.3">
      <c r="A28" s="36" t="s">
        <v>98</v>
      </c>
      <c r="B28" s="39">
        <v>15</v>
      </c>
      <c r="C28" s="7">
        <f>C27</f>
        <v>434220.74999999988</v>
      </c>
    </row>
    <row r="29" spans="1:3" x14ac:dyDescent="0.25">
      <c r="A29" s="106" t="s">
        <v>240</v>
      </c>
      <c r="B29" s="107"/>
      <c r="C29" s="7"/>
    </row>
    <row r="30" spans="1:3" x14ac:dyDescent="0.25">
      <c r="A30" s="23" t="s">
        <v>231</v>
      </c>
      <c r="B30" s="37">
        <v>1300</v>
      </c>
      <c r="C30" s="7">
        <v>8337121.0000000009</v>
      </c>
    </row>
    <row r="31" spans="1:3" x14ac:dyDescent="0.25">
      <c r="A31" s="23" t="s">
        <v>233</v>
      </c>
      <c r="B31" s="37">
        <v>53289</v>
      </c>
      <c r="C31" s="7">
        <v>341751416.13</v>
      </c>
    </row>
    <row r="32" spans="1:3" ht="15.75" thickBot="1" x14ac:dyDescent="0.3">
      <c r="A32" s="25" t="s">
        <v>97</v>
      </c>
      <c r="B32" s="38">
        <v>54589</v>
      </c>
      <c r="C32" s="7">
        <f>SUM(C30:C31)</f>
        <v>350088537.13</v>
      </c>
    </row>
    <row r="33" spans="1:3" ht="15.75" thickBot="1" x14ac:dyDescent="0.3">
      <c r="A33" s="36" t="s">
        <v>98</v>
      </c>
      <c r="B33" s="39">
        <v>54589</v>
      </c>
      <c r="C33" s="7">
        <f>C32</f>
        <v>350088537.13</v>
      </c>
    </row>
    <row r="34" spans="1:3" x14ac:dyDescent="0.25">
      <c r="A34" s="106" t="s">
        <v>241</v>
      </c>
      <c r="B34" s="107"/>
      <c r="C34" s="7"/>
    </row>
    <row r="35" spans="1:3" x14ac:dyDescent="0.25">
      <c r="A35" s="23" t="s">
        <v>230</v>
      </c>
      <c r="B35" s="37">
        <v>20</v>
      </c>
      <c r="C35" s="7">
        <v>333207</v>
      </c>
    </row>
    <row r="36" spans="1:3" ht="15.75" thickBot="1" x14ac:dyDescent="0.3">
      <c r="A36" s="25" t="s">
        <v>71</v>
      </c>
      <c r="B36" s="38">
        <v>20</v>
      </c>
      <c r="C36" s="7">
        <f>SUM(C35)</f>
        <v>333207</v>
      </c>
    </row>
    <row r="37" spans="1:3" ht="15.75" thickBot="1" x14ac:dyDescent="0.3">
      <c r="A37" s="36" t="s">
        <v>98</v>
      </c>
      <c r="B37" s="39">
        <v>20</v>
      </c>
      <c r="C37" s="7">
        <f>C36</f>
        <v>333207</v>
      </c>
    </row>
    <row r="38" spans="1:3" x14ac:dyDescent="0.25">
      <c r="A38" s="106" t="s">
        <v>242</v>
      </c>
      <c r="B38" s="107"/>
      <c r="C38" s="7"/>
    </row>
    <row r="39" spans="1:3" ht="30" x14ac:dyDescent="0.25">
      <c r="A39" s="23" t="s">
        <v>236</v>
      </c>
      <c r="B39" s="37">
        <v>100</v>
      </c>
      <c r="C39" s="7">
        <v>3171555</v>
      </c>
    </row>
    <row r="40" spans="1:3" x14ac:dyDescent="0.25">
      <c r="A40" s="25" t="s">
        <v>54</v>
      </c>
      <c r="B40" s="38">
        <v>100</v>
      </c>
      <c r="C40" s="7">
        <f>SUM(C39)</f>
        <v>3171555</v>
      </c>
    </row>
    <row r="41" spans="1:3" ht="30" x14ac:dyDescent="0.25">
      <c r="A41" s="23" t="s">
        <v>237</v>
      </c>
      <c r="B41" s="37">
        <v>25</v>
      </c>
      <c r="C41" s="7">
        <v>792888.74999999988</v>
      </c>
    </row>
    <row r="42" spans="1:3" ht="15.75" thickBot="1" x14ac:dyDescent="0.3">
      <c r="A42" s="25" t="s">
        <v>71</v>
      </c>
      <c r="B42" s="38">
        <v>25</v>
      </c>
      <c r="C42" s="7">
        <f>SUM(C41)</f>
        <v>792888.74999999988</v>
      </c>
    </row>
    <row r="43" spans="1:3" ht="15.75" thickBot="1" x14ac:dyDescent="0.3">
      <c r="A43" s="36" t="s">
        <v>98</v>
      </c>
      <c r="B43" s="39">
        <v>125</v>
      </c>
      <c r="C43" s="7">
        <f>C40+C42</f>
        <v>3964443.75</v>
      </c>
    </row>
    <row r="44" spans="1:3" x14ac:dyDescent="0.25">
      <c r="A44" s="106" t="s">
        <v>243</v>
      </c>
      <c r="B44" s="107"/>
      <c r="C44" s="7"/>
    </row>
    <row r="45" spans="1:3" x14ac:dyDescent="0.25">
      <c r="A45" s="23" t="s">
        <v>235</v>
      </c>
      <c r="B45" s="37">
        <v>100</v>
      </c>
      <c r="C45" s="7">
        <v>597780.00000000012</v>
      </c>
    </row>
    <row r="46" spans="1:3" x14ac:dyDescent="0.25">
      <c r="A46" s="25" t="s">
        <v>54</v>
      </c>
      <c r="B46" s="38">
        <v>100</v>
      </c>
      <c r="C46" s="7">
        <f>SUM(C45)</f>
        <v>597780.00000000012</v>
      </c>
    </row>
    <row r="47" spans="1:3" ht="30" x14ac:dyDescent="0.25">
      <c r="A47" s="23" t="s">
        <v>237</v>
      </c>
      <c r="B47" s="37">
        <v>200</v>
      </c>
      <c r="C47" s="7">
        <v>1195560</v>
      </c>
    </row>
    <row r="48" spans="1:3" x14ac:dyDescent="0.25">
      <c r="A48" s="23" t="s">
        <v>230</v>
      </c>
      <c r="B48" s="37">
        <v>200</v>
      </c>
      <c r="C48" s="7">
        <v>1195560.0000000002</v>
      </c>
    </row>
    <row r="49" spans="1:3" ht="15.75" thickBot="1" x14ac:dyDescent="0.3">
      <c r="A49" s="25" t="s">
        <v>71</v>
      </c>
      <c r="B49" s="38">
        <v>400</v>
      </c>
      <c r="C49" s="7">
        <f>SUM(C47:C48)</f>
        <v>2391120</v>
      </c>
    </row>
    <row r="50" spans="1:3" ht="15.75" thickBot="1" x14ac:dyDescent="0.3">
      <c r="A50" s="36" t="s">
        <v>98</v>
      </c>
      <c r="B50" s="39">
        <v>500</v>
      </c>
      <c r="C50" s="7">
        <f>C46+C49</f>
        <v>2988900</v>
      </c>
    </row>
    <row r="51" spans="1:3" x14ac:dyDescent="0.25">
      <c r="A51" s="106" t="s">
        <v>244</v>
      </c>
      <c r="B51" s="107"/>
      <c r="C51" s="7"/>
    </row>
    <row r="52" spans="1:3" x14ac:dyDescent="0.25">
      <c r="A52" s="23" t="s">
        <v>235</v>
      </c>
      <c r="B52" s="37">
        <v>4489</v>
      </c>
      <c r="C52" s="7">
        <v>8119192.3900000006</v>
      </c>
    </row>
    <row r="53" spans="1:3" x14ac:dyDescent="0.25">
      <c r="A53" s="25" t="s">
        <v>54</v>
      </c>
      <c r="B53" s="38">
        <v>4489</v>
      </c>
      <c r="C53" s="7">
        <f>SUM(C52)</f>
        <v>8119192.3900000006</v>
      </c>
    </row>
    <row r="54" spans="1:3" ht="30" x14ac:dyDescent="0.25">
      <c r="A54" s="23" t="s">
        <v>245</v>
      </c>
      <c r="B54" s="37">
        <v>500</v>
      </c>
      <c r="C54" s="7">
        <v>936663.5</v>
      </c>
    </row>
    <row r="55" spans="1:3" x14ac:dyDescent="0.25">
      <c r="A55" s="23" t="s">
        <v>246</v>
      </c>
      <c r="B55" s="37">
        <v>3650</v>
      </c>
      <c r="C55" s="7">
        <v>8101339.25</v>
      </c>
    </row>
    <row r="56" spans="1:3" x14ac:dyDescent="0.25">
      <c r="A56" s="23" t="s">
        <v>230</v>
      </c>
      <c r="B56" s="37">
        <v>5000</v>
      </c>
      <c r="C56" s="7">
        <v>12170000</v>
      </c>
    </row>
    <row r="57" spans="1:3" x14ac:dyDescent="0.25">
      <c r="A57" s="25" t="s">
        <v>71</v>
      </c>
      <c r="B57" s="38">
        <v>9150</v>
      </c>
      <c r="C57" s="7">
        <f>SUM(C54:C56)</f>
        <v>21208002.75</v>
      </c>
    </row>
    <row r="58" spans="1:3" ht="30" x14ac:dyDescent="0.25">
      <c r="A58" s="23" t="s">
        <v>247</v>
      </c>
      <c r="B58" s="37">
        <v>2000</v>
      </c>
      <c r="C58" s="7">
        <v>4006921.94</v>
      </c>
    </row>
    <row r="59" spans="1:3" ht="30" x14ac:dyDescent="0.25">
      <c r="A59" s="23" t="s">
        <v>248</v>
      </c>
      <c r="B59" s="37">
        <v>1753</v>
      </c>
      <c r="C59" s="7">
        <v>3536153.26</v>
      </c>
    </row>
    <row r="60" spans="1:3" ht="15.75" thickBot="1" x14ac:dyDescent="0.3">
      <c r="A60" s="25" t="s">
        <v>75</v>
      </c>
      <c r="B60" s="38">
        <v>3753</v>
      </c>
      <c r="C60" s="7">
        <f>SUM(C58:C59)</f>
        <v>7543075.1999999993</v>
      </c>
    </row>
    <row r="61" spans="1:3" ht="15.75" thickBot="1" x14ac:dyDescent="0.3">
      <c r="A61" s="36" t="s">
        <v>98</v>
      </c>
      <c r="B61" s="39">
        <v>17392</v>
      </c>
      <c r="C61" s="7">
        <f>C53+C57+C60</f>
        <v>36870270.340000004</v>
      </c>
    </row>
    <row r="62" spans="1:3" x14ac:dyDescent="0.25">
      <c r="A62" s="106" t="s">
        <v>249</v>
      </c>
      <c r="B62" s="107"/>
      <c r="C62" s="7"/>
    </row>
    <row r="63" spans="1:3" x14ac:dyDescent="0.25">
      <c r="A63" s="23" t="s">
        <v>230</v>
      </c>
      <c r="B63" s="37">
        <v>3300</v>
      </c>
      <c r="C63" s="7">
        <v>320595</v>
      </c>
    </row>
    <row r="64" spans="1:3" ht="15.75" thickBot="1" x14ac:dyDescent="0.3">
      <c r="A64" s="25" t="s">
        <v>71</v>
      </c>
      <c r="B64" s="38">
        <v>3300</v>
      </c>
      <c r="C64" s="7">
        <f>SUM(C63)</f>
        <v>320595</v>
      </c>
    </row>
    <row r="65" spans="1:3" ht="15.75" thickBot="1" x14ac:dyDescent="0.3">
      <c r="A65" s="36" t="s">
        <v>98</v>
      </c>
      <c r="B65" s="39">
        <v>3300</v>
      </c>
      <c r="C65" s="7">
        <f>C64</f>
        <v>320595</v>
      </c>
    </row>
    <row r="66" spans="1:3" x14ac:dyDescent="0.25">
      <c r="A66" s="106" t="s">
        <v>250</v>
      </c>
      <c r="B66" s="107"/>
      <c r="C66" s="7"/>
    </row>
    <row r="67" spans="1:3" x14ac:dyDescent="0.25">
      <c r="A67" s="23" t="s">
        <v>251</v>
      </c>
      <c r="B67" s="37">
        <v>1250</v>
      </c>
      <c r="C67" s="7">
        <v>1452500</v>
      </c>
    </row>
    <row r="68" spans="1:3" x14ac:dyDescent="0.25">
      <c r="A68" s="25" t="s">
        <v>71</v>
      </c>
      <c r="B68" s="38">
        <v>1250</v>
      </c>
      <c r="C68" s="7">
        <f>SUM(C67)</f>
        <v>1452500</v>
      </c>
    </row>
    <row r="69" spans="1:3" ht="30" x14ac:dyDescent="0.25">
      <c r="A69" s="23" t="s">
        <v>247</v>
      </c>
      <c r="B69" s="37">
        <v>50</v>
      </c>
      <c r="C69" s="7">
        <v>58100</v>
      </c>
    </row>
    <row r="70" spans="1:3" ht="15.75" thickBot="1" x14ac:dyDescent="0.3">
      <c r="A70" s="25" t="s">
        <v>75</v>
      </c>
      <c r="B70" s="38">
        <v>50</v>
      </c>
      <c r="C70" s="7">
        <f>SUM(C69)</f>
        <v>58100</v>
      </c>
    </row>
    <row r="71" spans="1:3" ht="15.75" thickBot="1" x14ac:dyDescent="0.3">
      <c r="A71" s="36" t="s">
        <v>98</v>
      </c>
      <c r="B71" s="39">
        <v>1300</v>
      </c>
      <c r="C71" s="7">
        <f>C68+C70</f>
        <v>1510600</v>
      </c>
    </row>
    <row r="72" spans="1:3" x14ac:dyDescent="0.25">
      <c r="A72" s="106" t="s">
        <v>252</v>
      </c>
      <c r="B72" s="107"/>
      <c r="C72" s="7"/>
    </row>
    <row r="73" spans="1:3" x14ac:dyDescent="0.25">
      <c r="A73" s="23" t="s">
        <v>230</v>
      </c>
      <c r="B73" s="37">
        <v>475</v>
      </c>
      <c r="C73" s="7">
        <v>2791703.25</v>
      </c>
    </row>
    <row r="74" spans="1:3" ht="15.75" thickBot="1" x14ac:dyDescent="0.3">
      <c r="A74" s="25" t="s">
        <v>71</v>
      </c>
      <c r="B74" s="38">
        <v>475</v>
      </c>
      <c r="C74" s="7">
        <f>SUM(C73)</f>
        <v>2791703.25</v>
      </c>
    </row>
    <row r="75" spans="1:3" ht="15.75" thickBot="1" x14ac:dyDescent="0.3">
      <c r="A75" s="36" t="s">
        <v>98</v>
      </c>
      <c r="B75" s="39">
        <v>475</v>
      </c>
      <c r="C75" s="7">
        <f>C74</f>
        <v>2791703.25</v>
      </c>
    </row>
    <row r="76" spans="1:3" x14ac:dyDescent="0.25">
      <c r="A76" s="106" t="s">
        <v>253</v>
      </c>
      <c r="B76" s="107"/>
      <c r="C76" s="7"/>
    </row>
    <row r="77" spans="1:3" x14ac:dyDescent="0.25">
      <c r="A77" s="23" t="s">
        <v>230</v>
      </c>
      <c r="B77" s="37">
        <v>475</v>
      </c>
      <c r="C77" s="7">
        <v>1170238.5</v>
      </c>
    </row>
    <row r="78" spans="1:3" ht="15.75" thickBot="1" x14ac:dyDescent="0.3">
      <c r="A78" s="25" t="s">
        <v>71</v>
      </c>
      <c r="B78" s="38">
        <v>475</v>
      </c>
      <c r="C78" s="7">
        <f>SUM(C77)</f>
        <v>1170238.5</v>
      </c>
    </row>
    <row r="79" spans="1:3" ht="15.75" thickBot="1" x14ac:dyDescent="0.3">
      <c r="A79" s="36" t="s">
        <v>98</v>
      </c>
      <c r="B79" s="39">
        <v>475</v>
      </c>
      <c r="C79" s="7">
        <f>C78</f>
        <v>1170238.5</v>
      </c>
    </row>
    <row r="80" spans="1:3" x14ac:dyDescent="0.25">
      <c r="A80" s="106" t="s">
        <v>254</v>
      </c>
      <c r="B80" s="107"/>
      <c r="C80" s="7"/>
    </row>
    <row r="81" spans="1:3" x14ac:dyDescent="0.25">
      <c r="A81" s="23" t="s">
        <v>255</v>
      </c>
      <c r="B81" s="37">
        <v>10</v>
      </c>
      <c r="C81" s="7">
        <v>70605</v>
      </c>
    </row>
    <row r="82" spans="1:3" ht="15.75" thickBot="1" x14ac:dyDescent="0.3">
      <c r="A82" s="25" t="s">
        <v>54</v>
      </c>
      <c r="B82" s="38">
        <v>10</v>
      </c>
      <c r="C82" s="7">
        <f>SUM(C81)</f>
        <v>70605</v>
      </c>
    </row>
    <row r="83" spans="1:3" ht="15.75" thickBot="1" x14ac:dyDescent="0.3">
      <c r="A83" s="36" t="s">
        <v>98</v>
      </c>
      <c r="B83" s="39">
        <v>10</v>
      </c>
      <c r="C83" s="7">
        <f>C82</f>
        <v>70605</v>
      </c>
    </row>
    <row r="84" spans="1:3" x14ac:dyDescent="0.25">
      <c r="A84" s="106" t="s">
        <v>256</v>
      </c>
      <c r="B84" s="107"/>
      <c r="C84" s="7"/>
    </row>
    <row r="85" spans="1:3" x14ac:dyDescent="0.25">
      <c r="A85" s="23" t="s">
        <v>257</v>
      </c>
      <c r="B85" s="37">
        <v>59</v>
      </c>
      <c r="C85" s="7">
        <v>65466.400000000009</v>
      </c>
    </row>
    <row r="86" spans="1:3" x14ac:dyDescent="0.25">
      <c r="A86" s="23" t="s">
        <v>258</v>
      </c>
      <c r="B86" s="37">
        <v>3350</v>
      </c>
      <c r="C86" s="7">
        <v>3717160</v>
      </c>
    </row>
    <row r="87" spans="1:3" x14ac:dyDescent="0.25">
      <c r="A87" s="23" t="s">
        <v>259</v>
      </c>
      <c r="B87" s="37">
        <v>913</v>
      </c>
      <c r="C87" s="7">
        <v>1013064.7999999998</v>
      </c>
    </row>
    <row r="88" spans="1:3" x14ac:dyDescent="0.25">
      <c r="A88" s="23" t="s">
        <v>260</v>
      </c>
      <c r="B88" s="37">
        <v>1286</v>
      </c>
      <c r="C88" s="7">
        <v>1426945.5999999996</v>
      </c>
    </row>
    <row r="89" spans="1:3" x14ac:dyDescent="0.25">
      <c r="A89" s="23" t="s">
        <v>261</v>
      </c>
      <c r="B89" s="37">
        <v>1879</v>
      </c>
      <c r="C89" s="7">
        <v>2084938.4</v>
      </c>
    </row>
    <row r="90" spans="1:3" x14ac:dyDescent="0.25">
      <c r="A90" s="23" t="s">
        <v>262</v>
      </c>
      <c r="B90" s="37">
        <v>1253</v>
      </c>
      <c r="C90" s="7">
        <v>1390328.7999999998</v>
      </c>
    </row>
    <row r="91" spans="1:3" x14ac:dyDescent="0.25">
      <c r="A91" s="23" t="s">
        <v>263</v>
      </c>
      <c r="B91" s="37">
        <v>900</v>
      </c>
      <c r="C91" s="7">
        <v>998639.99999999988</v>
      </c>
    </row>
    <row r="92" spans="1:3" x14ac:dyDescent="0.25">
      <c r="A92" s="23" t="s">
        <v>264</v>
      </c>
      <c r="B92" s="37">
        <v>247</v>
      </c>
      <c r="C92" s="7">
        <v>274071.2</v>
      </c>
    </row>
    <row r="93" spans="1:3" x14ac:dyDescent="0.25">
      <c r="A93" s="23" t="s">
        <v>265</v>
      </c>
      <c r="B93" s="37">
        <v>320</v>
      </c>
      <c r="C93" s="7">
        <v>355072</v>
      </c>
    </row>
    <row r="94" spans="1:3" x14ac:dyDescent="0.25">
      <c r="A94" s="23" t="s">
        <v>266</v>
      </c>
      <c r="B94" s="37">
        <v>467</v>
      </c>
      <c r="C94" s="7">
        <v>518183.20000000007</v>
      </c>
    </row>
    <row r="95" spans="1:3" x14ac:dyDescent="0.25">
      <c r="A95" s="23" t="s">
        <v>267</v>
      </c>
      <c r="B95" s="37">
        <v>8</v>
      </c>
      <c r="C95" s="7">
        <v>8876.8000000000011</v>
      </c>
    </row>
    <row r="96" spans="1:3" x14ac:dyDescent="0.25">
      <c r="A96" s="23" t="s">
        <v>268</v>
      </c>
      <c r="B96" s="37">
        <v>156</v>
      </c>
      <c r="C96" s="7">
        <v>173097.60000000001</v>
      </c>
    </row>
    <row r="97" spans="1:3" x14ac:dyDescent="0.25">
      <c r="A97" s="23" t="s">
        <v>269</v>
      </c>
      <c r="B97" s="37">
        <v>900</v>
      </c>
      <c r="C97" s="7">
        <v>998640</v>
      </c>
    </row>
    <row r="98" spans="1:3" x14ac:dyDescent="0.25">
      <c r="A98" s="23" t="s">
        <v>270</v>
      </c>
      <c r="B98" s="37">
        <v>380</v>
      </c>
      <c r="C98" s="7">
        <v>421648</v>
      </c>
    </row>
    <row r="99" spans="1:3" x14ac:dyDescent="0.25">
      <c r="A99" s="23" t="s">
        <v>271</v>
      </c>
      <c r="B99" s="37">
        <v>2200</v>
      </c>
      <c r="C99" s="7">
        <v>2441119.9999999995</v>
      </c>
    </row>
    <row r="100" spans="1:3" x14ac:dyDescent="0.25">
      <c r="A100" s="23" t="s">
        <v>272</v>
      </c>
      <c r="B100" s="37">
        <v>326</v>
      </c>
      <c r="C100" s="7">
        <v>361729.6</v>
      </c>
    </row>
    <row r="101" spans="1:3" x14ac:dyDescent="0.25">
      <c r="A101" s="23" t="s">
        <v>273</v>
      </c>
      <c r="B101" s="37">
        <v>624</v>
      </c>
      <c r="C101" s="7">
        <v>692390.39999999991</v>
      </c>
    </row>
    <row r="102" spans="1:3" x14ac:dyDescent="0.25">
      <c r="A102" s="23" t="s">
        <v>274</v>
      </c>
      <c r="B102" s="37">
        <v>1400</v>
      </c>
      <c r="C102" s="7">
        <v>1553439.9999999998</v>
      </c>
    </row>
    <row r="103" spans="1:3" x14ac:dyDescent="0.25">
      <c r="A103" s="23" t="s">
        <v>275</v>
      </c>
      <c r="B103" s="37">
        <v>689</v>
      </c>
      <c r="C103" s="7">
        <v>764514.39999999991</v>
      </c>
    </row>
    <row r="104" spans="1:3" x14ac:dyDescent="0.25">
      <c r="A104" s="23" t="s">
        <v>276</v>
      </c>
      <c r="B104" s="37">
        <v>1770</v>
      </c>
      <c r="C104" s="7">
        <v>1963992</v>
      </c>
    </row>
    <row r="105" spans="1:3" x14ac:dyDescent="0.25">
      <c r="A105" s="23" t="s">
        <v>277</v>
      </c>
      <c r="B105" s="37">
        <v>527</v>
      </c>
      <c r="C105" s="7">
        <v>584759.20000000007</v>
      </c>
    </row>
    <row r="106" spans="1:3" x14ac:dyDescent="0.25">
      <c r="A106" s="23" t="s">
        <v>278</v>
      </c>
      <c r="B106" s="37">
        <v>880</v>
      </c>
      <c r="C106" s="7">
        <v>976448</v>
      </c>
    </row>
    <row r="107" spans="1:3" x14ac:dyDescent="0.25">
      <c r="A107" s="23" t="s">
        <v>279</v>
      </c>
      <c r="B107" s="37">
        <v>3800</v>
      </c>
      <c r="C107" s="7">
        <v>4216480</v>
      </c>
    </row>
    <row r="108" spans="1:3" x14ac:dyDescent="0.25">
      <c r="A108" s="23" t="s">
        <v>280</v>
      </c>
      <c r="B108" s="37">
        <v>830</v>
      </c>
      <c r="C108" s="7">
        <v>920968.00000000012</v>
      </c>
    </row>
    <row r="109" spans="1:3" x14ac:dyDescent="0.25">
      <c r="A109" s="23" t="s">
        <v>281</v>
      </c>
      <c r="B109" s="37">
        <v>2000</v>
      </c>
      <c r="C109" s="7">
        <v>2219200</v>
      </c>
    </row>
    <row r="110" spans="1:3" x14ac:dyDescent="0.25">
      <c r="A110" s="23" t="s">
        <v>282</v>
      </c>
      <c r="B110" s="37">
        <v>1200</v>
      </c>
      <c r="C110" s="7">
        <v>1331519.9999999998</v>
      </c>
    </row>
    <row r="111" spans="1:3" x14ac:dyDescent="0.25">
      <c r="A111" s="25" t="s">
        <v>41</v>
      </c>
      <c r="B111" s="38">
        <v>28364</v>
      </c>
      <c r="C111" s="7">
        <v>31472694.399999995</v>
      </c>
    </row>
    <row r="112" spans="1:3" x14ac:dyDescent="0.25">
      <c r="A112" s="23" t="s">
        <v>283</v>
      </c>
      <c r="B112" s="37">
        <v>120</v>
      </c>
      <c r="C112" s="7">
        <v>133152</v>
      </c>
    </row>
    <row r="113" spans="1:3" x14ac:dyDescent="0.25">
      <c r="A113" s="23" t="s">
        <v>284</v>
      </c>
      <c r="B113" s="37">
        <v>216</v>
      </c>
      <c r="C113" s="7">
        <v>239673.59999999995</v>
      </c>
    </row>
    <row r="114" spans="1:3" x14ac:dyDescent="0.25">
      <c r="A114" s="23" t="s">
        <v>285</v>
      </c>
      <c r="B114" s="37">
        <v>2500</v>
      </c>
      <c r="C114" s="7">
        <v>2774000</v>
      </c>
    </row>
    <row r="115" spans="1:3" ht="15.75" thickBot="1" x14ac:dyDescent="0.3">
      <c r="A115" s="25" t="s">
        <v>54</v>
      </c>
      <c r="B115" s="38">
        <v>2836</v>
      </c>
      <c r="C115" s="7">
        <v>3146825.6</v>
      </c>
    </row>
    <row r="116" spans="1:3" ht="15.75" thickBot="1" x14ac:dyDescent="0.3">
      <c r="A116" s="36" t="s">
        <v>98</v>
      </c>
      <c r="B116" s="39">
        <v>31200</v>
      </c>
      <c r="C116" s="7">
        <v>34619519.999999993</v>
      </c>
    </row>
    <row r="117" spans="1:3" x14ac:dyDescent="0.25">
      <c r="A117" s="106" t="s">
        <v>286</v>
      </c>
      <c r="B117" s="107"/>
      <c r="C117" s="7"/>
    </row>
    <row r="118" spans="1:3" x14ac:dyDescent="0.25">
      <c r="A118" s="23" t="s">
        <v>287</v>
      </c>
      <c r="B118" s="37">
        <v>7850</v>
      </c>
      <c r="C118" s="7">
        <v>13466753.499999996</v>
      </c>
    </row>
    <row r="119" spans="1:3" x14ac:dyDescent="0.25">
      <c r="A119" s="23" t="s">
        <v>235</v>
      </c>
      <c r="B119" s="37">
        <v>16962</v>
      </c>
      <c r="C119" s="7">
        <v>29098480.619999997</v>
      </c>
    </row>
    <row r="120" spans="1:3" ht="30" x14ac:dyDescent="0.25">
      <c r="A120" s="23" t="s">
        <v>236</v>
      </c>
      <c r="B120" s="37">
        <v>11567</v>
      </c>
      <c r="C120" s="7">
        <v>19843304.170000002</v>
      </c>
    </row>
    <row r="121" spans="1:3" x14ac:dyDescent="0.25">
      <c r="A121" s="25" t="s">
        <v>54</v>
      </c>
      <c r="B121" s="38">
        <v>36379</v>
      </c>
      <c r="C121" s="7">
        <v>62408538.289999992</v>
      </c>
    </row>
    <row r="122" spans="1:3" x14ac:dyDescent="0.25">
      <c r="A122" s="23" t="s">
        <v>288</v>
      </c>
      <c r="B122" s="37">
        <v>2100</v>
      </c>
      <c r="C122" s="7">
        <v>3602570.9999999995</v>
      </c>
    </row>
    <row r="123" spans="1:3" ht="30" x14ac:dyDescent="0.25">
      <c r="A123" s="23" t="s">
        <v>245</v>
      </c>
      <c r="B123" s="37">
        <v>14530</v>
      </c>
      <c r="C123" s="7">
        <v>24926360.300000004</v>
      </c>
    </row>
    <row r="124" spans="1:3" ht="30" x14ac:dyDescent="0.25">
      <c r="A124" s="23" t="s">
        <v>237</v>
      </c>
      <c r="B124" s="37">
        <v>22300</v>
      </c>
      <c r="C124" s="7">
        <v>38255873</v>
      </c>
    </row>
    <row r="125" spans="1:3" x14ac:dyDescent="0.25">
      <c r="A125" s="23" t="s">
        <v>230</v>
      </c>
      <c r="B125" s="37">
        <v>11650</v>
      </c>
      <c r="C125" s="7">
        <v>19985691.5</v>
      </c>
    </row>
    <row r="126" spans="1:3" x14ac:dyDescent="0.25">
      <c r="A126" s="25" t="s">
        <v>71</v>
      </c>
      <c r="B126" s="38">
        <v>50580</v>
      </c>
      <c r="C126" s="7">
        <f>SUM(C122:C125)</f>
        <v>86770495.800000012</v>
      </c>
    </row>
    <row r="127" spans="1:3" ht="30" x14ac:dyDescent="0.25">
      <c r="A127" s="23" t="s">
        <v>248</v>
      </c>
      <c r="B127" s="37">
        <v>14340</v>
      </c>
      <c r="C127" s="7">
        <v>24600413.399999999</v>
      </c>
    </row>
    <row r="128" spans="1:3" ht="15.75" thickBot="1" x14ac:dyDescent="0.3">
      <c r="A128" s="25" t="s">
        <v>75</v>
      </c>
      <c r="B128" s="38">
        <v>14340</v>
      </c>
      <c r="C128" s="7">
        <v>24600413.399999999</v>
      </c>
    </row>
    <row r="129" spans="1:3" ht="15.75" thickBot="1" x14ac:dyDescent="0.3">
      <c r="A129" s="36" t="s">
        <v>98</v>
      </c>
      <c r="B129" s="39">
        <v>101299</v>
      </c>
      <c r="C129" s="7">
        <f>C121+C126+C128</f>
        <v>173779447.49000001</v>
      </c>
    </row>
    <row r="130" spans="1:3" x14ac:dyDescent="0.25">
      <c r="A130" s="106" t="s">
        <v>289</v>
      </c>
      <c r="B130" s="107"/>
      <c r="C130" s="7"/>
    </row>
    <row r="131" spans="1:3" ht="30" x14ac:dyDescent="0.25">
      <c r="A131" s="23" t="s">
        <v>245</v>
      </c>
      <c r="B131" s="37">
        <v>1200</v>
      </c>
      <c r="C131" s="7">
        <v>983040</v>
      </c>
    </row>
    <row r="132" spans="1:3" ht="15.75" thickBot="1" x14ac:dyDescent="0.3">
      <c r="A132" s="25" t="s">
        <v>71</v>
      </c>
      <c r="B132" s="38">
        <v>1200</v>
      </c>
      <c r="C132" s="7">
        <f>SUM(C131)</f>
        <v>983040</v>
      </c>
    </row>
    <row r="133" spans="1:3" ht="15.75" thickBot="1" x14ac:dyDescent="0.3">
      <c r="A133" s="36" t="s">
        <v>98</v>
      </c>
      <c r="B133" s="39">
        <v>1200</v>
      </c>
      <c r="C133" s="7">
        <f>C132</f>
        <v>983040</v>
      </c>
    </row>
    <row r="134" spans="1:3" x14ac:dyDescent="0.25">
      <c r="A134" s="106" t="s">
        <v>290</v>
      </c>
      <c r="B134" s="107"/>
      <c r="C134" s="7"/>
    </row>
    <row r="135" spans="1:3" x14ac:dyDescent="0.25">
      <c r="A135" s="23" t="s">
        <v>258</v>
      </c>
      <c r="B135" s="37">
        <v>1135</v>
      </c>
      <c r="C135" s="7">
        <v>1271200</v>
      </c>
    </row>
    <row r="136" spans="1:3" x14ac:dyDescent="0.25">
      <c r="A136" s="23" t="s">
        <v>260</v>
      </c>
      <c r="B136" s="37">
        <v>686</v>
      </c>
      <c r="C136" s="7">
        <v>768320</v>
      </c>
    </row>
    <row r="137" spans="1:3" x14ac:dyDescent="0.25">
      <c r="A137" s="23" t="s">
        <v>271</v>
      </c>
      <c r="B137" s="37">
        <v>1170</v>
      </c>
      <c r="C137" s="7">
        <v>1310400</v>
      </c>
    </row>
    <row r="138" spans="1:3" x14ac:dyDescent="0.25">
      <c r="A138" s="25" t="s">
        <v>41</v>
      </c>
      <c r="B138" s="38">
        <v>2991</v>
      </c>
      <c r="C138" s="7">
        <v>3349920</v>
      </c>
    </row>
    <row r="139" spans="1:3" x14ac:dyDescent="0.25">
      <c r="A139" s="23" t="s">
        <v>287</v>
      </c>
      <c r="B139" s="37">
        <v>1449</v>
      </c>
      <c r="C139" s="7">
        <v>1622880</v>
      </c>
    </row>
    <row r="140" spans="1:3" x14ac:dyDescent="0.25">
      <c r="A140" s="23" t="s">
        <v>235</v>
      </c>
      <c r="B140" s="37">
        <v>1250</v>
      </c>
      <c r="C140" s="7">
        <v>1400000</v>
      </c>
    </row>
    <row r="141" spans="1:3" ht="30" x14ac:dyDescent="0.25">
      <c r="A141" s="23" t="s">
        <v>236</v>
      </c>
      <c r="B141" s="37">
        <v>2760</v>
      </c>
      <c r="C141" s="7">
        <v>3091200</v>
      </c>
    </row>
    <row r="142" spans="1:3" x14ac:dyDescent="0.25">
      <c r="A142" s="25" t="s">
        <v>54</v>
      </c>
      <c r="B142" s="38">
        <v>5459</v>
      </c>
      <c r="C142" s="7">
        <f>SUM(C139:C141)</f>
        <v>6114080</v>
      </c>
    </row>
    <row r="143" spans="1:3" ht="30" x14ac:dyDescent="0.25">
      <c r="A143" s="23" t="s">
        <v>245</v>
      </c>
      <c r="B143" s="37">
        <v>1239</v>
      </c>
      <c r="C143" s="7">
        <v>2966880</v>
      </c>
    </row>
    <row r="144" spans="1:3" x14ac:dyDescent="0.25">
      <c r="A144" s="23" t="s">
        <v>291</v>
      </c>
      <c r="B144" s="37">
        <v>400</v>
      </c>
      <c r="C144" s="7">
        <v>448000</v>
      </c>
    </row>
    <row r="145" spans="1:3" ht="30" x14ac:dyDescent="0.25">
      <c r="A145" s="23" t="s">
        <v>237</v>
      </c>
      <c r="B145" s="37">
        <v>336</v>
      </c>
      <c r="C145" s="7">
        <v>376320</v>
      </c>
    </row>
    <row r="146" spans="1:3" x14ac:dyDescent="0.25">
      <c r="A146" s="23" t="s">
        <v>230</v>
      </c>
      <c r="B146" s="37">
        <v>870</v>
      </c>
      <c r="C146" s="7">
        <v>974400</v>
      </c>
    </row>
    <row r="147" spans="1:3" x14ac:dyDescent="0.25">
      <c r="A147" s="25" t="s">
        <v>71</v>
      </c>
      <c r="B147" s="38">
        <v>2845</v>
      </c>
      <c r="C147" s="7">
        <v>4765600</v>
      </c>
    </row>
    <row r="148" spans="1:3" ht="30" x14ac:dyDescent="0.25">
      <c r="A148" s="23" t="s">
        <v>248</v>
      </c>
      <c r="B148" s="37">
        <v>1898</v>
      </c>
      <c r="C148" s="7">
        <v>2125760</v>
      </c>
    </row>
    <row r="149" spans="1:3" x14ac:dyDescent="0.25">
      <c r="A149" s="25" t="s">
        <v>75</v>
      </c>
      <c r="B149" s="38">
        <v>1898</v>
      </c>
      <c r="C149" s="7">
        <v>2125760</v>
      </c>
    </row>
    <row r="150" spans="1:3" x14ac:dyDescent="0.25">
      <c r="A150" s="23" t="s">
        <v>292</v>
      </c>
      <c r="B150" s="37">
        <v>2681</v>
      </c>
      <c r="C150" s="7">
        <v>3002720</v>
      </c>
    </row>
    <row r="151" spans="1:3" x14ac:dyDescent="0.25">
      <c r="A151" s="23" t="s">
        <v>293</v>
      </c>
      <c r="B151" s="37">
        <v>730</v>
      </c>
      <c r="C151" s="7">
        <v>848000</v>
      </c>
    </row>
    <row r="152" spans="1:3" ht="15.75" thickBot="1" x14ac:dyDescent="0.3">
      <c r="A152" s="25" t="s">
        <v>97</v>
      </c>
      <c r="B152" s="38">
        <v>3411</v>
      </c>
      <c r="C152" s="7">
        <f>SUM(C150:C151)</f>
        <v>3850720</v>
      </c>
    </row>
    <row r="153" spans="1:3" ht="15.75" thickBot="1" x14ac:dyDescent="0.3">
      <c r="A153" s="36" t="s">
        <v>98</v>
      </c>
      <c r="B153" s="39">
        <v>16604</v>
      </c>
      <c r="C153" s="7">
        <f>C138+C142+C147+C149+C152</f>
        <v>20206080</v>
      </c>
    </row>
    <row r="154" spans="1:3" x14ac:dyDescent="0.25">
      <c r="A154" s="106" t="s">
        <v>294</v>
      </c>
      <c r="B154" s="107"/>
      <c r="C154" s="7"/>
    </row>
    <row r="155" spans="1:3" x14ac:dyDescent="0.25">
      <c r="A155" s="23" t="s">
        <v>258</v>
      </c>
      <c r="B155" s="37">
        <v>824</v>
      </c>
      <c r="C155" s="7">
        <v>5002586.4000000004</v>
      </c>
    </row>
    <row r="156" spans="1:3" x14ac:dyDescent="0.25">
      <c r="A156" s="23" t="s">
        <v>260</v>
      </c>
      <c r="B156" s="37">
        <v>457</v>
      </c>
      <c r="C156" s="7">
        <v>2774492.6999999997</v>
      </c>
    </row>
    <row r="157" spans="1:3" x14ac:dyDescent="0.25">
      <c r="A157" s="23" t="s">
        <v>271</v>
      </c>
      <c r="B157" s="37">
        <v>847</v>
      </c>
      <c r="C157" s="7">
        <v>5142221.7</v>
      </c>
    </row>
    <row r="158" spans="1:3" x14ac:dyDescent="0.25">
      <c r="A158" s="25" t="s">
        <v>41</v>
      </c>
      <c r="B158" s="38">
        <v>2128</v>
      </c>
      <c r="C158" s="7">
        <v>12919300.800000001</v>
      </c>
    </row>
    <row r="159" spans="1:3" x14ac:dyDescent="0.25">
      <c r="A159" s="23" t="s">
        <v>287</v>
      </c>
      <c r="B159" s="37">
        <v>701</v>
      </c>
      <c r="C159" s="7">
        <v>4255841.0999999996</v>
      </c>
    </row>
    <row r="160" spans="1:3" x14ac:dyDescent="0.25">
      <c r="A160" s="23" t="s">
        <v>235</v>
      </c>
      <c r="B160" s="37">
        <v>750</v>
      </c>
      <c r="C160" s="7">
        <v>4553325.0000000009</v>
      </c>
    </row>
    <row r="161" spans="1:3" ht="30" x14ac:dyDescent="0.25">
      <c r="A161" s="23" t="s">
        <v>236</v>
      </c>
      <c r="B161" s="37">
        <v>1840</v>
      </c>
      <c r="C161" s="7">
        <v>11170824.000000002</v>
      </c>
    </row>
    <row r="162" spans="1:3" x14ac:dyDescent="0.25">
      <c r="A162" s="25" t="s">
        <v>54</v>
      </c>
      <c r="B162" s="38">
        <v>3291</v>
      </c>
      <c r="C162" s="7">
        <f>SUM(C159:C161)</f>
        <v>19979990.100000001</v>
      </c>
    </row>
    <row r="163" spans="1:3" ht="30" x14ac:dyDescent="0.25">
      <c r="A163" s="23" t="s">
        <v>245</v>
      </c>
      <c r="B163" s="37">
        <v>826</v>
      </c>
      <c r="C163" s="7">
        <v>6067528.5999999996</v>
      </c>
    </row>
    <row r="164" spans="1:3" x14ac:dyDescent="0.25">
      <c r="A164" s="23" t="s">
        <v>291</v>
      </c>
      <c r="B164" s="37">
        <v>200</v>
      </c>
      <c r="C164" s="7">
        <v>1214220</v>
      </c>
    </row>
    <row r="165" spans="1:3" ht="30" x14ac:dyDescent="0.25">
      <c r="A165" s="23" t="s">
        <v>237</v>
      </c>
      <c r="B165" s="37">
        <v>224</v>
      </c>
      <c r="C165" s="7">
        <v>1359926.4000000001</v>
      </c>
    </row>
    <row r="166" spans="1:3" x14ac:dyDescent="0.25">
      <c r="A166" s="23" t="s">
        <v>246</v>
      </c>
      <c r="B166" s="37">
        <v>4500</v>
      </c>
      <c r="C166" s="7">
        <v>27319950</v>
      </c>
    </row>
    <row r="167" spans="1:3" x14ac:dyDescent="0.25">
      <c r="A167" s="23" t="s">
        <v>230</v>
      </c>
      <c r="B167" s="37">
        <v>580</v>
      </c>
      <c r="C167" s="7">
        <v>3521238</v>
      </c>
    </row>
    <row r="168" spans="1:3" x14ac:dyDescent="0.25">
      <c r="A168" s="25" t="s">
        <v>71</v>
      </c>
      <c r="B168" s="38">
        <v>6330</v>
      </c>
      <c r="C168" s="7">
        <v>39482863</v>
      </c>
    </row>
    <row r="169" spans="1:3" ht="30" x14ac:dyDescent="0.25">
      <c r="A169" s="23" t="s">
        <v>248</v>
      </c>
      <c r="B169" s="37">
        <v>2847</v>
      </c>
      <c r="C169" s="7">
        <v>17284421.699999999</v>
      </c>
    </row>
    <row r="170" spans="1:3" x14ac:dyDescent="0.25">
      <c r="A170" s="25" t="s">
        <v>75</v>
      </c>
      <c r="B170" s="38">
        <v>2847</v>
      </c>
      <c r="C170" s="7">
        <v>17284421.699999999</v>
      </c>
    </row>
    <row r="171" spans="1:3" x14ac:dyDescent="0.25">
      <c r="A171" s="23" t="s">
        <v>292</v>
      </c>
      <c r="B171" s="37">
        <v>1938</v>
      </c>
      <c r="C171" s="7">
        <v>11765791.799999999</v>
      </c>
    </row>
    <row r="172" spans="1:3" x14ac:dyDescent="0.25">
      <c r="A172" s="23" t="s">
        <v>293</v>
      </c>
      <c r="B172" s="37">
        <v>1094</v>
      </c>
      <c r="C172" s="7">
        <v>6641783.3999999994</v>
      </c>
    </row>
    <row r="173" spans="1:3" ht="15.75" thickBot="1" x14ac:dyDescent="0.3">
      <c r="A173" s="25" t="s">
        <v>97</v>
      </c>
      <c r="B173" s="38">
        <v>3032</v>
      </c>
      <c r="C173" s="7">
        <f>SUM(C171:C172)</f>
        <v>18407575.199999999</v>
      </c>
    </row>
    <row r="174" spans="1:3" ht="15.75" thickBot="1" x14ac:dyDescent="0.3">
      <c r="A174" s="36" t="s">
        <v>98</v>
      </c>
      <c r="B174" s="39">
        <v>17628</v>
      </c>
      <c r="C174" s="7">
        <f>C158+C162+C168+C170+C173</f>
        <v>108074150.80000001</v>
      </c>
    </row>
    <row r="175" spans="1:3" x14ac:dyDescent="0.25">
      <c r="A175" s="106" t="s">
        <v>295</v>
      </c>
      <c r="B175" s="107"/>
      <c r="C175" s="7"/>
    </row>
    <row r="176" spans="1:3" x14ac:dyDescent="0.25">
      <c r="A176" s="23" t="s">
        <v>271</v>
      </c>
      <c r="B176" s="37">
        <v>240</v>
      </c>
      <c r="C176" s="7">
        <v>269863.2</v>
      </c>
    </row>
    <row r="177" spans="1:3" x14ac:dyDescent="0.25">
      <c r="A177" s="25" t="s">
        <v>41</v>
      </c>
      <c r="B177" s="38">
        <v>240</v>
      </c>
      <c r="C177" s="7">
        <v>269863.2</v>
      </c>
    </row>
    <row r="178" spans="1:3" ht="30" x14ac:dyDescent="0.25">
      <c r="A178" s="23" t="s">
        <v>245</v>
      </c>
      <c r="B178" s="37">
        <v>900</v>
      </c>
      <c r="C178" s="7">
        <v>2163987.0000000005</v>
      </c>
    </row>
    <row r="179" spans="1:3" x14ac:dyDescent="0.25">
      <c r="A179" s="23" t="s">
        <v>246</v>
      </c>
      <c r="B179" s="37">
        <v>650</v>
      </c>
      <c r="C179" s="7">
        <v>730879.49999999988</v>
      </c>
    </row>
    <row r="180" spans="1:3" x14ac:dyDescent="0.25">
      <c r="A180" s="23" t="s">
        <v>230</v>
      </c>
      <c r="B180" s="37">
        <v>468</v>
      </c>
      <c r="C180" s="7">
        <v>526233.24</v>
      </c>
    </row>
    <row r="181" spans="1:3" x14ac:dyDescent="0.25">
      <c r="A181" s="25" t="s">
        <v>71</v>
      </c>
      <c r="B181" s="38">
        <v>2018</v>
      </c>
      <c r="C181" s="7">
        <v>3421099.74</v>
      </c>
    </row>
    <row r="182" spans="1:3" ht="30" x14ac:dyDescent="0.25">
      <c r="A182" s="23" t="s">
        <v>248</v>
      </c>
      <c r="B182" s="37">
        <v>616</v>
      </c>
      <c r="C182" s="7">
        <v>692648.88</v>
      </c>
    </row>
    <row r="183" spans="1:3" x14ac:dyDescent="0.25">
      <c r="A183" s="25" t="s">
        <v>75</v>
      </c>
      <c r="B183" s="38">
        <v>616</v>
      </c>
      <c r="C183" s="7">
        <v>692648.88</v>
      </c>
    </row>
    <row r="184" spans="1:3" x14ac:dyDescent="0.25">
      <c r="A184" s="23" t="s">
        <v>296</v>
      </c>
      <c r="B184" s="37">
        <v>210</v>
      </c>
      <c r="C184" s="7">
        <v>236130.3</v>
      </c>
    </row>
    <row r="185" spans="1:3" x14ac:dyDescent="0.25">
      <c r="A185" s="23" t="s">
        <v>292</v>
      </c>
      <c r="B185" s="37">
        <v>1152</v>
      </c>
      <c r="C185" s="7">
        <v>1295343.3600000001</v>
      </c>
    </row>
    <row r="186" spans="1:3" x14ac:dyDescent="0.25">
      <c r="A186" s="23" t="s">
        <v>297</v>
      </c>
      <c r="B186" s="37">
        <v>90</v>
      </c>
      <c r="C186" s="7">
        <v>101198.70000000001</v>
      </c>
    </row>
    <row r="187" spans="1:3" x14ac:dyDescent="0.25">
      <c r="A187" s="23" t="s">
        <v>298</v>
      </c>
      <c r="B187" s="37">
        <v>225</v>
      </c>
      <c r="C187" s="7">
        <v>252996.75000000006</v>
      </c>
    </row>
    <row r="188" spans="1:3" x14ac:dyDescent="0.25">
      <c r="A188" s="23" t="s">
        <v>293</v>
      </c>
      <c r="B188" s="37">
        <v>390</v>
      </c>
      <c r="C188" s="7">
        <v>499327.7</v>
      </c>
    </row>
    <row r="189" spans="1:3" x14ac:dyDescent="0.25">
      <c r="A189" s="23" t="s">
        <v>299</v>
      </c>
      <c r="B189" s="37">
        <v>74</v>
      </c>
      <c r="C189" s="7">
        <v>83207.820000000007</v>
      </c>
    </row>
    <row r="190" spans="1:3" ht="30" x14ac:dyDescent="0.25">
      <c r="A190" s="23" t="s">
        <v>300</v>
      </c>
      <c r="B190" s="37">
        <v>660</v>
      </c>
      <c r="C190" s="7">
        <v>742123.80000000016</v>
      </c>
    </row>
    <row r="191" spans="1:3" ht="15.75" thickBot="1" x14ac:dyDescent="0.3">
      <c r="A191" s="25" t="s">
        <v>97</v>
      </c>
      <c r="B191" s="38">
        <v>2801</v>
      </c>
      <c r="C191" s="7">
        <f>SUM(C184:C190)</f>
        <v>3210328.43</v>
      </c>
    </row>
    <row r="192" spans="1:3" ht="15.75" thickBot="1" x14ac:dyDescent="0.3">
      <c r="A192" s="36" t="s">
        <v>98</v>
      </c>
      <c r="B192" s="39">
        <v>5675</v>
      </c>
      <c r="C192" s="7">
        <f>C177+C181+C183+C191</f>
        <v>7593940.25</v>
      </c>
    </row>
    <row r="193" spans="1:3" x14ac:dyDescent="0.25">
      <c r="A193" s="106" t="s">
        <v>301</v>
      </c>
      <c r="B193" s="107"/>
      <c r="C193" s="7"/>
    </row>
    <row r="194" spans="1:3" x14ac:dyDescent="0.25">
      <c r="A194" s="23" t="s">
        <v>271</v>
      </c>
      <c r="B194" s="37">
        <v>400</v>
      </c>
      <c r="C194" s="7">
        <v>2245092</v>
      </c>
    </row>
    <row r="195" spans="1:3" x14ac:dyDescent="0.25">
      <c r="A195" s="25" t="s">
        <v>41</v>
      </c>
      <c r="B195" s="38">
        <v>400</v>
      </c>
      <c r="C195" s="7">
        <v>2245092</v>
      </c>
    </row>
    <row r="196" spans="1:3" ht="30" x14ac:dyDescent="0.25">
      <c r="A196" s="23" t="s">
        <v>245</v>
      </c>
      <c r="B196" s="37">
        <v>390</v>
      </c>
      <c r="C196" s="7">
        <v>2700964.7000000007</v>
      </c>
    </row>
    <row r="197" spans="1:3" x14ac:dyDescent="0.25">
      <c r="A197" s="23" t="s">
        <v>246</v>
      </c>
      <c r="B197" s="37">
        <v>200</v>
      </c>
      <c r="C197" s="7">
        <v>1122545.9999999998</v>
      </c>
    </row>
    <row r="198" spans="1:3" x14ac:dyDescent="0.25">
      <c r="A198" s="23" t="s">
        <v>230</v>
      </c>
      <c r="B198" s="37">
        <v>1190</v>
      </c>
      <c r="C198" s="7">
        <v>6679148.6999999983</v>
      </c>
    </row>
    <row r="199" spans="1:3" x14ac:dyDescent="0.25">
      <c r="A199" s="25" t="s">
        <v>71</v>
      </c>
      <c r="B199" s="38">
        <v>1780</v>
      </c>
      <c r="C199" s="7">
        <v>10502659.399999999</v>
      </c>
    </row>
    <row r="200" spans="1:3" ht="30" x14ac:dyDescent="0.25">
      <c r="A200" s="23" t="s">
        <v>248</v>
      </c>
      <c r="B200" s="37">
        <v>1437</v>
      </c>
      <c r="C200" s="7">
        <v>8065493.0099999988</v>
      </c>
    </row>
    <row r="201" spans="1:3" x14ac:dyDescent="0.25">
      <c r="A201" s="25" t="s">
        <v>75</v>
      </c>
      <c r="B201" s="38">
        <v>1437</v>
      </c>
      <c r="C201" s="7">
        <v>8065493.0099999988</v>
      </c>
    </row>
    <row r="202" spans="1:3" x14ac:dyDescent="0.25">
      <c r="A202" s="23" t="s">
        <v>296</v>
      </c>
      <c r="B202" s="37">
        <v>490</v>
      </c>
      <c r="C202" s="7">
        <v>2750237.7</v>
      </c>
    </row>
    <row r="203" spans="1:3" x14ac:dyDescent="0.25">
      <c r="A203" s="23" t="s">
        <v>292</v>
      </c>
      <c r="B203" s="37">
        <v>1610</v>
      </c>
      <c r="C203" s="7">
        <v>9036495.3000000007</v>
      </c>
    </row>
    <row r="204" spans="1:3" x14ac:dyDescent="0.25">
      <c r="A204" s="23" t="s">
        <v>297</v>
      </c>
      <c r="B204" s="37">
        <v>210</v>
      </c>
      <c r="C204" s="7">
        <v>1178673.3</v>
      </c>
    </row>
    <row r="205" spans="1:3" x14ac:dyDescent="0.25">
      <c r="A205" s="23" t="s">
        <v>298</v>
      </c>
      <c r="B205" s="37">
        <v>525</v>
      </c>
      <c r="C205" s="7">
        <v>2946683.2500000009</v>
      </c>
    </row>
    <row r="206" spans="1:3" x14ac:dyDescent="0.25">
      <c r="A206" s="23" t="s">
        <v>293</v>
      </c>
      <c r="B206" s="37">
        <v>970</v>
      </c>
      <c r="C206" s="7">
        <v>5444348.0999999987</v>
      </c>
    </row>
    <row r="207" spans="1:3" x14ac:dyDescent="0.25">
      <c r="A207" s="23" t="s">
        <v>299</v>
      </c>
      <c r="B207" s="37">
        <v>174</v>
      </c>
      <c r="C207" s="7">
        <v>976615.01999999979</v>
      </c>
    </row>
    <row r="208" spans="1:3" ht="30" x14ac:dyDescent="0.25">
      <c r="A208" s="23" t="s">
        <v>300</v>
      </c>
      <c r="B208" s="37">
        <v>1540</v>
      </c>
      <c r="C208" s="7">
        <v>8643604.1999999993</v>
      </c>
    </row>
    <row r="209" spans="1:3" ht="15.75" thickBot="1" x14ac:dyDescent="0.3">
      <c r="A209" s="25" t="s">
        <v>97</v>
      </c>
      <c r="B209" s="38">
        <v>5519</v>
      </c>
      <c r="C209" s="7">
        <f>SUM(C202:C208)</f>
        <v>30976656.869999997</v>
      </c>
    </row>
    <row r="210" spans="1:3" ht="15.75" thickBot="1" x14ac:dyDescent="0.3">
      <c r="A210" s="36" t="s">
        <v>98</v>
      </c>
      <c r="B210" s="39">
        <v>9136</v>
      </c>
      <c r="C210" s="7">
        <f>C195+C199+C201+C209</f>
        <v>51789901.279999994</v>
      </c>
    </row>
    <row r="211" spans="1:3" x14ac:dyDescent="0.25">
      <c r="A211" s="106" t="s">
        <v>302</v>
      </c>
      <c r="B211" s="107"/>
      <c r="C211" s="7"/>
    </row>
    <row r="212" spans="1:3" x14ac:dyDescent="0.25">
      <c r="A212" s="23" t="s">
        <v>258</v>
      </c>
      <c r="B212" s="37">
        <v>4450</v>
      </c>
      <c r="C212" s="7">
        <v>1749428.5</v>
      </c>
    </row>
    <row r="213" spans="1:3" x14ac:dyDescent="0.25">
      <c r="A213" s="23" t="s">
        <v>260</v>
      </c>
      <c r="B213" s="37">
        <v>1800</v>
      </c>
      <c r="C213" s="7">
        <v>707634.00000000012</v>
      </c>
    </row>
    <row r="214" spans="1:3" x14ac:dyDescent="0.25">
      <c r="A214" s="23" t="s">
        <v>269</v>
      </c>
      <c r="B214" s="37">
        <v>1500</v>
      </c>
      <c r="C214" s="7">
        <v>589695</v>
      </c>
    </row>
    <row r="215" spans="1:3" x14ac:dyDescent="0.25">
      <c r="A215" s="23" t="s">
        <v>271</v>
      </c>
      <c r="B215" s="37">
        <v>4200</v>
      </c>
      <c r="C215" s="7">
        <v>1651146</v>
      </c>
    </row>
    <row r="216" spans="1:3" x14ac:dyDescent="0.25">
      <c r="A216" s="23" t="s">
        <v>272</v>
      </c>
      <c r="B216" s="37">
        <v>1500</v>
      </c>
      <c r="C216" s="7">
        <v>589694.99999999988</v>
      </c>
    </row>
    <row r="217" spans="1:3" x14ac:dyDescent="0.25">
      <c r="A217" s="23" t="s">
        <v>277</v>
      </c>
      <c r="B217" s="37">
        <v>700</v>
      </c>
      <c r="C217" s="7">
        <v>275191</v>
      </c>
    </row>
    <row r="218" spans="1:3" x14ac:dyDescent="0.25">
      <c r="A218" s="23" t="s">
        <v>279</v>
      </c>
      <c r="B218" s="37">
        <v>1000</v>
      </c>
      <c r="C218" s="7">
        <v>393129.99999999994</v>
      </c>
    </row>
    <row r="219" spans="1:3" x14ac:dyDescent="0.25">
      <c r="A219" s="23" t="s">
        <v>281</v>
      </c>
      <c r="B219" s="37">
        <v>3000</v>
      </c>
      <c r="C219" s="7">
        <v>1179390</v>
      </c>
    </row>
    <row r="220" spans="1:3" x14ac:dyDescent="0.25">
      <c r="A220" s="25" t="s">
        <v>41</v>
      </c>
      <c r="B220" s="38">
        <v>18150</v>
      </c>
      <c r="C220" s="7">
        <v>7135309.5</v>
      </c>
    </row>
    <row r="221" spans="1:3" x14ac:dyDescent="0.25">
      <c r="A221" s="23" t="s">
        <v>283</v>
      </c>
      <c r="B221" s="37">
        <v>3850</v>
      </c>
      <c r="C221" s="7">
        <v>1513550.5</v>
      </c>
    </row>
    <row r="222" spans="1:3" x14ac:dyDescent="0.25">
      <c r="A222" s="23" t="s">
        <v>287</v>
      </c>
      <c r="B222" s="37">
        <v>3100</v>
      </c>
      <c r="C222" s="7">
        <v>1218702.9999999998</v>
      </c>
    </row>
    <row r="223" spans="1:3" x14ac:dyDescent="0.25">
      <c r="A223" s="23" t="s">
        <v>303</v>
      </c>
      <c r="B223" s="37">
        <v>3100</v>
      </c>
      <c r="C223" s="7">
        <v>1218703</v>
      </c>
    </row>
    <row r="224" spans="1:3" x14ac:dyDescent="0.25">
      <c r="A224" s="23" t="s">
        <v>235</v>
      </c>
      <c r="B224" s="37">
        <v>4500</v>
      </c>
      <c r="C224" s="7">
        <v>1769084.9999999995</v>
      </c>
    </row>
    <row r="225" spans="1:3" ht="30" x14ac:dyDescent="0.25">
      <c r="A225" s="23" t="s">
        <v>236</v>
      </c>
      <c r="B225" s="37">
        <v>10600</v>
      </c>
      <c r="C225" s="7">
        <v>4167178</v>
      </c>
    </row>
    <row r="226" spans="1:3" x14ac:dyDescent="0.25">
      <c r="A226" s="23" t="s">
        <v>285</v>
      </c>
      <c r="B226" s="37">
        <v>2000</v>
      </c>
      <c r="C226" s="7">
        <v>786260</v>
      </c>
    </row>
    <row r="227" spans="1:3" x14ac:dyDescent="0.25">
      <c r="A227" s="23" t="s">
        <v>304</v>
      </c>
      <c r="B227" s="37">
        <v>5900</v>
      </c>
      <c r="C227" s="7">
        <v>2319467</v>
      </c>
    </row>
    <row r="228" spans="1:3" x14ac:dyDescent="0.25">
      <c r="A228" s="25" t="s">
        <v>54</v>
      </c>
      <c r="B228" s="38">
        <v>33050</v>
      </c>
      <c r="C228" s="7">
        <f>SUM(C221:C227)</f>
        <v>12992946.5</v>
      </c>
    </row>
    <row r="229" spans="1:3" x14ac:dyDescent="0.25">
      <c r="A229" s="23" t="s">
        <v>246</v>
      </c>
      <c r="B229" s="37">
        <v>3300</v>
      </c>
      <c r="C229" s="7">
        <v>1297329</v>
      </c>
    </row>
    <row r="230" spans="1:3" x14ac:dyDescent="0.25">
      <c r="A230" s="25" t="s">
        <v>71</v>
      </c>
      <c r="B230" s="38">
        <v>3300</v>
      </c>
      <c r="C230" s="7">
        <v>1297329</v>
      </c>
    </row>
    <row r="231" spans="1:3" ht="30" x14ac:dyDescent="0.25">
      <c r="A231" s="23" t="s">
        <v>248</v>
      </c>
      <c r="B231" s="37">
        <v>10450</v>
      </c>
      <c r="C231" s="7">
        <v>4108208.4999999991</v>
      </c>
    </row>
    <row r="232" spans="1:3" ht="30" x14ac:dyDescent="0.25">
      <c r="A232" s="23" t="s">
        <v>305</v>
      </c>
      <c r="B232" s="37">
        <v>250</v>
      </c>
      <c r="C232" s="7">
        <v>98282.499999999985</v>
      </c>
    </row>
    <row r="233" spans="1:3" x14ac:dyDescent="0.25">
      <c r="A233" s="23" t="s">
        <v>306</v>
      </c>
      <c r="B233" s="37">
        <v>2600</v>
      </c>
      <c r="C233" s="7">
        <v>1022138</v>
      </c>
    </row>
    <row r="234" spans="1:3" ht="15.75" thickBot="1" x14ac:dyDescent="0.3">
      <c r="A234" s="25" t="s">
        <v>75</v>
      </c>
      <c r="B234" s="38">
        <v>13300</v>
      </c>
      <c r="C234" s="7">
        <v>5228628.9999999991</v>
      </c>
    </row>
    <row r="235" spans="1:3" ht="15.75" thickBot="1" x14ac:dyDescent="0.3">
      <c r="A235" s="36" t="s">
        <v>98</v>
      </c>
      <c r="B235" s="39">
        <v>67800</v>
      </c>
      <c r="C235" s="7">
        <f>C220+C228+C230+C234</f>
        <v>26654214</v>
      </c>
    </row>
    <row r="236" spans="1:3" x14ac:dyDescent="0.25">
      <c r="A236" s="106" t="s">
        <v>307</v>
      </c>
      <c r="B236" s="107"/>
      <c r="C236" s="7"/>
    </row>
    <row r="237" spans="1:3" ht="30" x14ac:dyDescent="0.25">
      <c r="A237" s="23" t="s">
        <v>247</v>
      </c>
      <c r="B237" s="37">
        <v>50</v>
      </c>
      <c r="C237" s="7">
        <v>493994.99999999994</v>
      </c>
    </row>
    <row r="238" spans="1:3" x14ac:dyDescent="0.25">
      <c r="A238" s="25" t="s">
        <v>75</v>
      </c>
      <c r="B238" s="38">
        <v>50</v>
      </c>
      <c r="C238" s="7">
        <v>493994.99999999994</v>
      </c>
    </row>
    <row r="239" spans="1:3" x14ac:dyDescent="0.25">
      <c r="A239" s="23" t="s">
        <v>308</v>
      </c>
      <c r="B239" s="37">
        <v>52</v>
      </c>
      <c r="C239" s="7">
        <v>513754.79999999993</v>
      </c>
    </row>
    <row r="240" spans="1:3" x14ac:dyDescent="0.25">
      <c r="A240" s="23" t="s">
        <v>309</v>
      </c>
      <c r="B240" s="37">
        <v>52</v>
      </c>
      <c r="C240" s="7">
        <v>513754.79999999993</v>
      </c>
    </row>
    <row r="241" spans="1:3" x14ac:dyDescent="0.25">
      <c r="A241" s="23" t="s">
        <v>310</v>
      </c>
      <c r="B241" s="37">
        <v>52</v>
      </c>
      <c r="C241" s="7">
        <v>513754.79999999993</v>
      </c>
    </row>
    <row r="242" spans="1:3" ht="15.75" thickBot="1" x14ac:dyDescent="0.3">
      <c r="A242" s="25" t="s">
        <v>97</v>
      </c>
      <c r="B242" s="38">
        <v>156</v>
      </c>
      <c r="C242" s="7">
        <v>1541264.4</v>
      </c>
    </row>
    <row r="243" spans="1:3" ht="15.75" thickBot="1" x14ac:dyDescent="0.3">
      <c r="A243" s="36" t="s">
        <v>98</v>
      </c>
      <c r="B243" s="39">
        <v>206</v>
      </c>
      <c r="C243" s="7">
        <v>2035259.4</v>
      </c>
    </row>
    <row r="244" spans="1:3" x14ac:dyDescent="0.25">
      <c r="A244" s="106" t="s">
        <v>311</v>
      </c>
      <c r="B244" s="107"/>
      <c r="C244" s="7"/>
    </row>
    <row r="245" spans="1:3" ht="30" x14ac:dyDescent="0.25">
      <c r="A245" s="23" t="s">
        <v>247</v>
      </c>
      <c r="B245" s="37">
        <v>50</v>
      </c>
      <c r="C245" s="7">
        <v>510000</v>
      </c>
    </row>
    <row r="246" spans="1:3" x14ac:dyDescent="0.25">
      <c r="A246" s="25" t="s">
        <v>75</v>
      </c>
      <c r="B246" s="38">
        <v>50</v>
      </c>
      <c r="C246" s="7">
        <v>510000</v>
      </c>
    </row>
    <row r="247" spans="1:3" x14ac:dyDescent="0.25">
      <c r="A247" s="23" t="s">
        <v>308</v>
      </c>
      <c r="B247" s="37">
        <v>78</v>
      </c>
      <c r="C247" s="7">
        <v>795600</v>
      </c>
    </row>
    <row r="248" spans="1:3" x14ac:dyDescent="0.25">
      <c r="A248" s="23" t="s">
        <v>309</v>
      </c>
      <c r="B248" s="37">
        <v>78</v>
      </c>
      <c r="C248" s="7">
        <v>795600</v>
      </c>
    </row>
    <row r="249" spans="1:3" ht="15.75" thickBot="1" x14ac:dyDescent="0.3">
      <c r="A249" s="25" t="s">
        <v>97</v>
      </c>
      <c r="B249" s="38">
        <v>156</v>
      </c>
      <c r="C249" s="7">
        <v>1591200</v>
      </c>
    </row>
    <row r="250" spans="1:3" ht="15.75" thickBot="1" x14ac:dyDescent="0.3">
      <c r="A250" s="36" t="s">
        <v>98</v>
      </c>
      <c r="B250" s="39">
        <v>206</v>
      </c>
      <c r="C250" s="7">
        <v>2101200</v>
      </c>
    </row>
    <row r="251" spans="1:3" x14ac:dyDescent="0.25">
      <c r="A251" s="106" t="s">
        <v>312</v>
      </c>
      <c r="B251" s="107"/>
      <c r="C251" s="7"/>
    </row>
    <row r="252" spans="1:3" ht="30" x14ac:dyDescent="0.25">
      <c r="A252" s="23" t="s">
        <v>247</v>
      </c>
      <c r="B252" s="37">
        <v>50</v>
      </c>
      <c r="C252" s="7">
        <v>465986.49999999988</v>
      </c>
    </row>
    <row r="253" spans="1:3" x14ac:dyDescent="0.25">
      <c r="A253" s="25" t="s">
        <v>75</v>
      </c>
      <c r="B253" s="38">
        <v>50</v>
      </c>
      <c r="C253" s="7">
        <v>465986.49999999988</v>
      </c>
    </row>
    <row r="254" spans="1:3" x14ac:dyDescent="0.25">
      <c r="A254" s="23" t="s">
        <v>308</v>
      </c>
      <c r="B254" s="37">
        <v>52</v>
      </c>
      <c r="C254" s="7">
        <v>484625.9599999999</v>
      </c>
    </row>
    <row r="255" spans="1:3" x14ac:dyDescent="0.25">
      <c r="A255" s="23" t="s">
        <v>309</v>
      </c>
      <c r="B255" s="37">
        <v>52</v>
      </c>
      <c r="C255" s="7">
        <v>484625.9599999999</v>
      </c>
    </row>
    <row r="256" spans="1:3" x14ac:dyDescent="0.25">
      <c r="A256" s="23" t="s">
        <v>310</v>
      </c>
      <c r="B256" s="37">
        <v>52</v>
      </c>
      <c r="C256" s="7">
        <v>484625.9599999999</v>
      </c>
    </row>
    <row r="257" spans="1:3" ht="15.75" thickBot="1" x14ac:dyDescent="0.3">
      <c r="A257" s="25" t="s">
        <v>97</v>
      </c>
      <c r="B257" s="38">
        <v>156</v>
      </c>
      <c r="C257" s="7">
        <v>1453877.8799999997</v>
      </c>
    </row>
    <row r="258" spans="1:3" ht="15.75" thickBot="1" x14ac:dyDescent="0.3">
      <c r="A258" s="36" t="s">
        <v>98</v>
      </c>
      <c r="B258" s="39">
        <v>206</v>
      </c>
      <c r="C258" s="7">
        <v>1919864.3799999994</v>
      </c>
    </row>
    <row r="259" spans="1:3" x14ac:dyDescent="0.25">
      <c r="A259" s="106" t="s">
        <v>313</v>
      </c>
      <c r="B259" s="107"/>
      <c r="C259" s="7"/>
    </row>
    <row r="260" spans="1:3" ht="30" x14ac:dyDescent="0.25">
      <c r="A260" s="23" t="s">
        <v>247</v>
      </c>
      <c r="B260" s="37">
        <v>50</v>
      </c>
      <c r="C260" s="7">
        <v>493994.99999999994</v>
      </c>
    </row>
    <row r="261" spans="1:3" x14ac:dyDescent="0.25">
      <c r="A261" s="25" t="s">
        <v>75</v>
      </c>
      <c r="B261" s="38">
        <v>50</v>
      </c>
      <c r="C261" s="7">
        <v>493994.99999999994</v>
      </c>
    </row>
    <row r="262" spans="1:3" x14ac:dyDescent="0.25">
      <c r="A262" s="23" t="s">
        <v>308</v>
      </c>
      <c r="B262" s="37">
        <v>52</v>
      </c>
      <c r="C262" s="7">
        <v>513754.79999999993</v>
      </c>
    </row>
    <row r="263" spans="1:3" x14ac:dyDescent="0.25">
      <c r="A263" s="23" t="s">
        <v>309</v>
      </c>
      <c r="B263" s="37">
        <v>52</v>
      </c>
      <c r="C263" s="7">
        <v>513754.79999999993</v>
      </c>
    </row>
    <row r="264" spans="1:3" x14ac:dyDescent="0.25">
      <c r="A264" s="23" t="s">
        <v>310</v>
      </c>
      <c r="B264" s="37">
        <v>52</v>
      </c>
      <c r="C264" s="7">
        <v>513754.79999999993</v>
      </c>
    </row>
    <row r="265" spans="1:3" ht="15.75" thickBot="1" x14ac:dyDescent="0.3">
      <c r="A265" s="25" t="s">
        <v>97</v>
      </c>
      <c r="B265" s="38">
        <v>156</v>
      </c>
      <c r="C265" s="7">
        <v>1541264.4</v>
      </c>
    </row>
    <row r="266" spans="1:3" ht="15.75" thickBot="1" x14ac:dyDescent="0.3">
      <c r="A266" s="36" t="s">
        <v>98</v>
      </c>
      <c r="B266" s="39">
        <v>206</v>
      </c>
      <c r="C266" s="7">
        <v>2035259.4</v>
      </c>
    </row>
    <row r="267" spans="1:3" x14ac:dyDescent="0.25">
      <c r="A267" s="106" t="s">
        <v>314</v>
      </c>
      <c r="B267" s="107"/>
      <c r="C267" s="7"/>
    </row>
    <row r="268" spans="1:3" ht="30" x14ac:dyDescent="0.25">
      <c r="A268" s="23" t="s">
        <v>247</v>
      </c>
      <c r="B268" s="37">
        <v>50</v>
      </c>
      <c r="C268" s="7">
        <v>506000</v>
      </c>
    </row>
    <row r="269" spans="1:3" x14ac:dyDescent="0.25">
      <c r="A269" s="25" t="s">
        <v>75</v>
      </c>
      <c r="B269" s="38">
        <v>50</v>
      </c>
      <c r="C269" s="7">
        <v>506000</v>
      </c>
    </row>
    <row r="270" spans="1:3" x14ac:dyDescent="0.25">
      <c r="A270" s="23" t="s">
        <v>308</v>
      </c>
      <c r="B270" s="37">
        <v>52</v>
      </c>
      <c r="C270" s="7">
        <v>526240</v>
      </c>
    </row>
    <row r="271" spans="1:3" x14ac:dyDescent="0.25">
      <c r="A271" s="23" t="s">
        <v>309</v>
      </c>
      <c r="B271" s="37">
        <v>52</v>
      </c>
      <c r="C271" s="7">
        <v>526240</v>
      </c>
    </row>
    <row r="272" spans="1:3" x14ac:dyDescent="0.25">
      <c r="A272" s="23" t="s">
        <v>310</v>
      </c>
      <c r="B272" s="37">
        <v>52</v>
      </c>
      <c r="C272" s="7">
        <v>526240</v>
      </c>
    </row>
    <row r="273" spans="1:3" ht="15.75" thickBot="1" x14ac:dyDescent="0.3">
      <c r="A273" s="25" t="s">
        <v>97</v>
      </c>
      <c r="B273" s="38">
        <v>156</v>
      </c>
      <c r="C273" s="7">
        <v>1578720</v>
      </c>
    </row>
    <row r="274" spans="1:3" ht="15.75" thickBot="1" x14ac:dyDescent="0.3">
      <c r="A274" s="36" t="s">
        <v>98</v>
      </c>
      <c r="B274" s="39">
        <v>206</v>
      </c>
      <c r="C274" s="7">
        <v>2084720</v>
      </c>
    </row>
    <row r="275" spans="1:3" x14ac:dyDescent="0.25">
      <c r="A275" s="106" t="s">
        <v>315</v>
      </c>
      <c r="B275" s="107"/>
      <c r="C275" s="7"/>
    </row>
    <row r="276" spans="1:3" ht="30" x14ac:dyDescent="0.25">
      <c r="A276" s="23" t="s">
        <v>247</v>
      </c>
      <c r="B276" s="37">
        <v>50</v>
      </c>
      <c r="C276" s="7">
        <v>493994.99999999994</v>
      </c>
    </row>
    <row r="277" spans="1:3" x14ac:dyDescent="0.25">
      <c r="A277" s="25" t="s">
        <v>75</v>
      </c>
      <c r="B277" s="38">
        <v>50</v>
      </c>
      <c r="C277" s="7">
        <v>493994.99999999994</v>
      </c>
    </row>
    <row r="278" spans="1:3" x14ac:dyDescent="0.25">
      <c r="A278" s="23" t="s">
        <v>308</v>
      </c>
      <c r="B278" s="37">
        <v>52</v>
      </c>
      <c r="C278" s="7">
        <v>513754.79999999993</v>
      </c>
    </row>
    <row r="279" spans="1:3" x14ac:dyDescent="0.25">
      <c r="A279" s="23" t="s">
        <v>309</v>
      </c>
      <c r="B279" s="37">
        <v>52</v>
      </c>
      <c r="C279" s="7">
        <v>513754.79999999993</v>
      </c>
    </row>
    <row r="280" spans="1:3" x14ac:dyDescent="0.25">
      <c r="A280" s="23" t="s">
        <v>310</v>
      </c>
      <c r="B280" s="37">
        <v>52</v>
      </c>
      <c r="C280" s="7">
        <v>513754.79999999993</v>
      </c>
    </row>
    <row r="281" spans="1:3" ht="15.75" thickBot="1" x14ac:dyDescent="0.3">
      <c r="A281" s="25" t="s">
        <v>97</v>
      </c>
      <c r="B281" s="38">
        <v>156</v>
      </c>
      <c r="C281" s="7">
        <v>1541264.4</v>
      </c>
    </row>
    <row r="282" spans="1:3" ht="15.75" thickBot="1" x14ac:dyDescent="0.3">
      <c r="A282" s="36" t="s">
        <v>98</v>
      </c>
      <c r="B282" s="39">
        <v>206</v>
      </c>
      <c r="C282" s="7">
        <v>2035259.4</v>
      </c>
    </row>
    <row r="283" spans="1:3" x14ac:dyDescent="0.25">
      <c r="A283" s="106" t="s">
        <v>316</v>
      </c>
      <c r="B283" s="107"/>
      <c r="C283" s="7"/>
    </row>
    <row r="284" spans="1:3" ht="30" x14ac:dyDescent="0.25">
      <c r="A284" s="23" t="s">
        <v>247</v>
      </c>
      <c r="B284" s="37">
        <v>50</v>
      </c>
      <c r="C284" s="7">
        <v>493994.99999999994</v>
      </c>
    </row>
    <row r="285" spans="1:3" x14ac:dyDescent="0.25">
      <c r="A285" s="25" t="s">
        <v>75</v>
      </c>
      <c r="B285" s="38">
        <v>50</v>
      </c>
      <c r="C285" s="7">
        <v>493994.99999999994</v>
      </c>
    </row>
    <row r="286" spans="1:3" x14ac:dyDescent="0.25">
      <c r="A286" s="23" t="s">
        <v>308</v>
      </c>
      <c r="B286" s="37">
        <v>51</v>
      </c>
      <c r="C286" s="7">
        <v>503874.89999999991</v>
      </c>
    </row>
    <row r="287" spans="1:3" x14ac:dyDescent="0.25">
      <c r="A287" s="23" t="s">
        <v>309</v>
      </c>
      <c r="B287" s="37">
        <v>51</v>
      </c>
      <c r="C287" s="7">
        <v>503874.89999999991</v>
      </c>
    </row>
    <row r="288" spans="1:3" x14ac:dyDescent="0.25">
      <c r="A288" s="23" t="s">
        <v>310</v>
      </c>
      <c r="B288" s="37">
        <v>51</v>
      </c>
      <c r="C288" s="7">
        <v>503874.89999999991</v>
      </c>
    </row>
    <row r="289" spans="1:3" ht="15.75" thickBot="1" x14ac:dyDescent="0.3">
      <c r="A289" s="25" t="s">
        <v>97</v>
      </c>
      <c r="B289" s="38">
        <v>153</v>
      </c>
      <c r="C289" s="7">
        <v>1511624.6999999997</v>
      </c>
    </row>
    <row r="290" spans="1:3" ht="15.75" thickBot="1" x14ac:dyDescent="0.3">
      <c r="A290" s="36" t="s">
        <v>98</v>
      </c>
      <c r="B290" s="39">
        <v>203</v>
      </c>
      <c r="C290" s="7">
        <v>2005619.6999999997</v>
      </c>
    </row>
    <row r="291" spans="1:3" x14ac:dyDescent="0.25">
      <c r="A291" s="106" t="s">
        <v>317</v>
      </c>
      <c r="B291" s="107"/>
      <c r="C291" s="7"/>
    </row>
    <row r="292" spans="1:3" x14ac:dyDescent="0.25">
      <c r="A292" s="23" t="s">
        <v>230</v>
      </c>
      <c r="B292" s="37">
        <v>1100</v>
      </c>
      <c r="C292" s="7">
        <v>2750000</v>
      </c>
    </row>
    <row r="293" spans="1:3" ht="15.75" thickBot="1" x14ac:dyDescent="0.3">
      <c r="A293" s="25" t="s">
        <v>71</v>
      </c>
      <c r="B293" s="38">
        <v>1100</v>
      </c>
      <c r="C293" s="7">
        <v>2750000</v>
      </c>
    </row>
    <row r="294" spans="1:3" ht="15.75" thickBot="1" x14ac:dyDescent="0.3">
      <c r="A294" s="36" t="s">
        <v>98</v>
      </c>
      <c r="B294" s="39">
        <v>1100</v>
      </c>
      <c r="C294" s="7">
        <v>2750000</v>
      </c>
    </row>
    <row r="295" spans="1:3" x14ac:dyDescent="0.25">
      <c r="A295" s="106" t="s">
        <v>318</v>
      </c>
      <c r="B295" s="107"/>
      <c r="C295" s="7"/>
    </row>
    <row r="296" spans="1:3" x14ac:dyDescent="0.25">
      <c r="A296" s="23" t="s">
        <v>271</v>
      </c>
      <c r="B296" s="37">
        <v>14400</v>
      </c>
      <c r="C296" s="7">
        <v>8409600</v>
      </c>
    </row>
    <row r="297" spans="1:3" x14ac:dyDescent="0.25">
      <c r="A297" s="25" t="s">
        <v>41</v>
      </c>
      <c r="B297" s="38">
        <v>14400</v>
      </c>
      <c r="C297" s="7">
        <v>8409600</v>
      </c>
    </row>
    <row r="298" spans="1:3" x14ac:dyDescent="0.25">
      <c r="A298" s="23" t="s">
        <v>287</v>
      </c>
      <c r="B298" s="37">
        <v>25532</v>
      </c>
      <c r="C298" s="7">
        <v>14910688</v>
      </c>
    </row>
    <row r="299" spans="1:3" x14ac:dyDescent="0.25">
      <c r="A299" s="23" t="s">
        <v>303</v>
      </c>
      <c r="B299" s="37">
        <v>10000</v>
      </c>
      <c r="C299" s="7">
        <v>5840000</v>
      </c>
    </row>
    <row r="300" spans="1:3" x14ac:dyDescent="0.25">
      <c r="A300" s="23" t="s">
        <v>235</v>
      </c>
      <c r="B300" s="37">
        <v>41218</v>
      </c>
      <c r="C300" s="7">
        <v>24071312</v>
      </c>
    </row>
    <row r="301" spans="1:3" ht="30" x14ac:dyDescent="0.25">
      <c r="A301" s="23" t="s">
        <v>236</v>
      </c>
      <c r="B301" s="37">
        <v>25000</v>
      </c>
      <c r="C301" s="7">
        <v>14600000</v>
      </c>
    </row>
    <row r="302" spans="1:3" x14ac:dyDescent="0.25">
      <c r="A302" s="25" t="s">
        <v>54</v>
      </c>
      <c r="B302" s="38">
        <v>101750</v>
      </c>
      <c r="C302" s="7">
        <v>59422000</v>
      </c>
    </row>
    <row r="303" spans="1:3" x14ac:dyDescent="0.25">
      <c r="A303" s="23" t="s">
        <v>251</v>
      </c>
      <c r="B303" s="37">
        <v>50300</v>
      </c>
      <c r="C303" s="7">
        <v>29375200</v>
      </c>
    </row>
    <row r="304" spans="1:3" ht="30" x14ac:dyDescent="0.25">
      <c r="A304" s="23" t="s">
        <v>245</v>
      </c>
      <c r="B304" s="37">
        <v>36000</v>
      </c>
      <c r="C304" s="7">
        <v>21024000</v>
      </c>
    </row>
    <row r="305" spans="1:3" x14ac:dyDescent="0.25">
      <c r="A305" s="23" t="s">
        <v>230</v>
      </c>
      <c r="B305" s="37">
        <v>40365</v>
      </c>
      <c r="C305" s="7">
        <v>23573160</v>
      </c>
    </row>
    <row r="306" spans="1:3" x14ac:dyDescent="0.25">
      <c r="A306" s="25" t="s">
        <v>71</v>
      </c>
      <c r="B306" s="38">
        <v>126665</v>
      </c>
      <c r="C306" s="7">
        <v>73972360</v>
      </c>
    </row>
    <row r="307" spans="1:3" ht="30" x14ac:dyDescent="0.25">
      <c r="A307" s="23" t="s">
        <v>247</v>
      </c>
      <c r="B307" s="37">
        <v>21617</v>
      </c>
      <c r="C307" s="7">
        <v>12624328</v>
      </c>
    </row>
    <row r="308" spans="1:3" ht="30" x14ac:dyDescent="0.25">
      <c r="A308" s="23" t="s">
        <v>248</v>
      </c>
      <c r="B308" s="37">
        <v>30474</v>
      </c>
      <c r="C308" s="7">
        <v>17796816</v>
      </c>
    </row>
    <row r="309" spans="1:3" x14ac:dyDescent="0.25">
      <c r="A309" s="25" t="s">
        <v>75</v>
      </c>
      <c r="B309" s="38">
        <v>52091</v>
      </c>
      <c r="C309" s="7">
        <f>SUM(C307:C308)</f>
        <v>30421144</v>
      </c>
    </row>
    <row r="310" spans="1:3" x14ac:dyDescent="0.25">
      <c r="A310" s="23" t="s">
        <v>309</v>
      </c>
      <c r="B310" s="37">
        <v>7500</v>
      </c>
      <c r="C310" s="7">
        <v>4380000</v>
      </c>
    </row>
    <row r="311" spans="1:3" x14ac:dyDescent="0.25">
      <c r="A311" s="23" t="s">
        <v>319</v>
      </c>
      <c r="B311" s="37">
        <v>10</v>
      </c>
      <c r="C311" s="7">
        <v>5840</v>
      </c>
    </row>
    <row r="312" spans="1:3" ht="15.75" thickBot="1" x14ac:dyDescent="0.3">
      <c r="A312" s="25" t="s">
        <v>97</v>
      </c>
      <c r="B312" s="38">
        <v>7510</v>
      </c>
      <c r="C312" s="7">
        <f>SUM(C310:C311)</f>
        <v>4385840</v>
      </c>
    </row>
    <row r="313" spans="1:3" ht="15.75" thickBot="1" x14ac:dyDescent="0.3">
      <c r="A313" s="36" t="s">
        <v>98</v>
      </c>
      <c r="B313" s="39">
        <v>302416</v>
      </c>
      <c r="C313" s="7">
        <f>C297+C302+C306+C309+C312</f>
        <v>176610944</v>
      </c>
    </row>
    <row r="314" spans="1:3" x14ac:dyDescent="0.25">
      <c r="A314" s="106" t="s">
        <v>320</v>
      </c>
      <c r="B314" s="107"/>
      <c r="C314" s="7"/>
    </row>
    <row r="315" spans="1:3" x14ac:dyDescent="0.25">
      <c r="A315" s="23" t="s">
        <v>233</v>
      </c>
      <c r="B315" s="37">
        <v>16085</v>
      </c>
      <c r="C315" s="7">
        <v>67846530</v>
      </c>
    </row>
    <row r="316" spans="1:3" ht="15.75" thickBot="1" x14ac:dyDescent="0.3">
      <c r="A316" s="25" t="s">
        <v>97</v>
      </c>
      <c r="B316" s="38">
        <v>16085</v>
      </c>
      <c r="C316" s="7">
        <f>SUM(C315)</f>
        <v>67846530</v>
      </c>
    </row>
    <row r="317" spans="1:3" ht="15.75" thickBot="1" x14ac:dyDescent="0.3">
      <c r="A317" s="36" t="s">
        <v>98</v>
      </c>
      <c r="B317" s="39">
        <v>16085</v>
      </c>
      <c r="C317" s="7">
        <f>C316</f>
        <v>67846530</v>
      </c>
    </row>
    <row r="318" spans="1:3" x14ac:dyDescent="0.25">
      <c r="A318" s="106" t="s">
        <v>321</v>
      </c>
      <c r="B318" s="107"/>
      <c r="C318" s="7"/>
    </row>
    <row r="319" spans="1:3" ht="30" x14ac:dyDescent="0.25">
      <c r="A319" s="23" t="s">
        <v>245</v>
      </c>
      <c r="B319" s="37">
        <v>180</v>
      </c>
      <c r="C319" s="7">
        <v>941457.59999999986</v>
      </c>
    </row>
    <row r="320" spans="1:3" x14ac:dyDescent="0.25">
      <c r="A320" s="25" t="s">
        <v>71</v>
      </c>
      <c r="B320" s="38">
        <v>180</v>
      </c>
      <c r="C320" s="7">
        <v>941457.59999999986</v>
      </c>
    </row>
    <row r="321" spans="1:3" x14ac:dyDescent="0.25">
      <c r="A321" s="23" t="s">
        <v>233</v>
      </c>
      <c r="B321" s="37">
        <v>13545</v>
      </c>
      <c r="C321" s="7">
        <v>70844684.399999991</v>
      </c>
    </row>
    <row r="322" spans="1:3" ht="15.75" thickBot="1" x14ac:dyDescent="0.3">
      <c r="A322" s="25" t="s">
        <v>97</v>
      </c>
      <c r="B322" s="38">
        <v>13545</v>
      </c>
      <c r="C322" s="7">
        <f>SUM(C321)</f>
        <v>70844684.399999991</v>
      </c>
    </row>
    <row r="323" spans="1:3" ht="15.75" thickBot="1" x14ac:dyDescent="0.3">
      <c r="A323" s="36" t="s">
        <v>98</v>
      </c>
      <c r="B323" s="39">
        <v>13725</v>
      </c>
      <c r="C323" s="7">
        <f>C320+C322</f>
        <v>71786141.999999985</v>
      </c>
    </row>
    <row r="324" spans="1:3" x14ac:dyDescent="0.25">
      <c r="A324" s="106" t="s">
        <v>322</v>
      </c>
      <c r="B324" s="107"/>
      <c r="C324" s="7"/>
    </row>
    <row r="325" spans="1:3" ht="30" x14ac:dyDescent="0.25">
      <c r="A325" s="23" t="s">
        <v>248</v>
      </c>
      <c r="B325" s="37">
        <v>1200</v>
      </c>
      <c r="C325" s="7">
        <v>37722000</v>
      </c>
    </row>
    <row r="326" spans="1:3" ht="15.75" thickBot="1" x14ac:dyDescent="0.3">
      <c r="A326" s="25" t="s">
        <v>75</v>
      </c>
      <c r="B326" s="38">
        <v>1200</v>
      </c>
      <c r="C326" s="7">
        <v>37722000</v>
      </c>
    </row>
    <row r="327" spans="1:3" ht="15.75" thickBot="1" x14ac:dyDescent="0.3">
      <c r="A327" s="36" t="s">
        <v>98</v>
      </c>
      <c r="B327" s="39">
        <v>1200</v>
      </c>
      <c r="C327" s="7">
        <v>37722000</v>
      </c>
    </row>
    <row r="328" spans="1:3" x14ac:dyDescent="0.25">
      <c r="A328" s="106" t="s">
        <v>323</v>
      </c>
      <c r="B328" s="107"/>
      <c r="C328" s="7"/>
    </row>
    <row r="329" spans="1:3" x14ac:dyDescent="0.25">
      <c r="A329" s="23" t="s">
        <v>287</v>
      </c>
      <c r="B329" s="37">
        <v>4950</v>
      </c>
      <c r="C329" s="7">
        <v>3357981</v>
      </c>
    </row>
    <row r="330" spans="1:3" x14ac:dyDescent="0.25">
      <c r="A330" s="25" t="s">
        <v>54</v>
      </c>
      <c r="B330" s="38">
        <v>4950</v>
      </c>
      <c r="C330" s="7">
        <v>3357981</v>
      </c>
    </row>
    <row r="331" spans="1:3" ht="30" x14ac:dyDescent="0.25">
      <c r="A331" s="23" t="s">
        <v>245</v>
      </c>
      <c r="B331" s="37">
        <v>5600</v>
      </c>
      <c r="C331" s="7">
        <v>3798928</v>
      </c>
    </row>
    <row r="332" spans="1:3" x14ac:dyDescent="0.25">
      <c r="A332" s="23" t="s">
        <v>230</v>
      </c>
      <c r="B332" s="37">
        <v>5800</v>
      </c>
      <c r="C332" s="7">
        <v>3934604</v>
      </c>
    </row>
    <row r="333" spans="1:3" x14ac:dyDescent="0.25">
      <c r="A333" s="25" t="s">
        <v>71</v>
      </c>
      <c r="B333" s="38">
        <v>11400</v>
      </c>
      <c r="C333" s="7">
        <v>7733532</v>
      </c>
    </row>
    <row r="334" spans="1:3" ht="30" x14ac:dyDescent="0.25">
      <c r="A334" s="23" t="s">
        <v>248</v>
      </c>
      <c r="B334" s="37">
        <v>2100</v>
      </c>
      <c r="C334" s="7">
        <v>1424598</v>
      </c>
    </row>
    <row r="335" spans="1:3" ht="15.75" thickBot="1" x14ac:dyDescent="0.3">
      <c r="A335" s="25" t="s">
        <v>75</v>
      </c>
      <c r="B335" s="38">
        <v>2024</v>
      </c>
      <c r="C335" s="7">
        <v>1424598</v>
      </c>
    </row>
    <row r="336" spans="1:3" ht="15.75" thickBot="1" x14ac:dyDescent="0.3">
      <c r="A336" s="36" t="s">
        <v>98</v>
      </c>
      <c r="B336" s="39">
        <v>18450</v>
      </c>
      <c r="C336" s="7">
        <v>12516111</v>
      </c>
    </row>
    <row r="337" spans="1:3" x14ac:dyDescent="0.25">
      <c r="A337" s="106" t="s">
        <v>324</v>
      </c>
      <c r="B337" s="107"/>
      <c r="C337" s="7"/>
    </row>
    <row r="338" spans="1:3" x14ac:dyDescent="0.25">
      <c r="A338" s="23" t="s">
        <v>260</v>
      </c>
      <c r="B338" s="37">
        <v>321</v>
      </c>
      <c r="C338" s="7">
        <v>225342</v>
      </c>
    </row>
    <row r="339" spans="1:3" x14ac:dyDescent="0.25">
      <c r="A339" s="25" t="s">
        <v>41</v>
      </c>
      <c r="B339" s="38">
        <v>321</v>
      </c>
      <c r="C339" s="7">
        <v>225342</v>
      </c>
    </row>
    <row r="340" spans="1:3" x14ac:dyDescent="0.25">
      <c r="A340" s="23" t="s">
        <v>287</v>
      </c>
      <c r="B340" s="37">
        <v>1800</v>
      </c>
      <c r="C340" s="7">
        <v>1263600</v>
      </c>
    </row>
    <row r="341" spans="1:3" x14ac:dyDescent="0.25">
      <c r="A341" s="25" t="s">
        <v>54</v>
      </c>
      <c r="B341" s="38">
        <v>1800</v>
      </c>
      <c r="C341" s="7">
        <v>1263600</v>
      </c>
    </row>
    <row r="342" spans="1:3" x14ac:dyDescent="0.25">
      <c r="A342" s="23" t="s">
        <v>292</v>
      </c>
      <c r="B342" s="37">
        <v>471</v>
      </c>
      <c r="C342" s="7">
        <v>330642</v>
      </c>
    </row>
    <row r="343" spans="1:3" x14ac:dyDescent="0.25">
      <c r="A343" s="23" t="s">
        <v>325</v>
      </c>
      <c r="B343" s="37">
        <v>3100</v>
      </c>
      <c r="C343" s="7">
        <v>2176200</v>
      </c>
    </row>
    <row r="344" spans="1:3" x14ac:dyDescent="0.25">
      <c r="A344" s="23" t="s">
        <v>326</v>
      </c>
      <c r="B344" s="37">
        <v>4500</v>
      </c>
      <c r="C344" s="7">
        <v>3159000</v>
      </c>
    </row>
    <row r="345" spans="1:3" x14ac:dyDescent="0.25">
      <c r="A345" s="23" t="s">
        <v>327</v>
      </c>
      <c r="B345" s="37">
        <v>1200</v>
      </c>
      <c r="C345" s="7">
        <v>842400</v>
      </c>
    </row>
    <row r="346" spans="1:3" x14ac:dyDescent="0.25">
      <c r="A346" s="23" t="s">
        <v>328</v>
      </c>
      <c r="B346" s="37">
        <v>3000</v>
      </c>
      <c r="C346" s="7">
        <v>2106000</v>
      </c>
    </row>
    <row r="347" spans="1:3" x14ac:dyDescent="0.25">
      <c r="A347" s="23" t="s">
        <v>329</v>
      </c>
      <c r="B347" s="37">
        <v>100</v>
      </c>
      <c r="C347" s="7">
        <v>70200</v>
      </c>
    </row>
    <row r="348" spans="1:3" x14ac:dyDescent="0.25">
      <c r="A348" s="23" t="s">
        <v>330</v>
      </c>
      <c r="B348" s="37">
        <v>720</v>
      </c>
      <c r="C348" s="7">
        <v>505440</v>
      </c>
    </row>
    <row r="349" spans="1:3" x14ac:dyDescent="0.25">
      <c r="A349" s="23" t="s">
        <v>331</v>
      </c>
      <c r="B349" s="37">
        <v>2400</v>
      </c>
      <c r="C349" s="7">
        <v>1684800</v>
      </c>
    </row>
    <row r="350" spans="1:3" ht="15.75" thickBot="1" x14ac:dyDescent="0.3">
      <c r="A350" s="25" t="s">
        <v>97</v>
      </c>
      <c r="B350" s="38">
        <v>15491</v>
      </c>
      <c r="C350" s="7">
        <f>SUM(C342:C349)</f>
        <v>10874682</v>
      </c>
    </row>
    <row r="351" spans="1:3" ht="15.75" thickBot="1" x14ac:dyDescent="0.3">
      <c r="A351" s="36" t="s">
        <v>98</v>
      </c>
      <c r="B351" s="39">
        <v>17612</v>
      </c>
      <c r="C351" s="7">
        <f>C339+C341+C350</f>
        <v>12363624</v>
      </c>
    </row>
    <row r="352" spans="1:3" x14ac:dyDescent="0.25">
      <c r="A352" s="106" t="s">
        <v>332</v>
      </c>
      <c r="B352" s="107"/>
      <c r="C352" s="7"/>
    </row>
    <row r="353" spans="1:3" x14ac:dyDescent="0.25">
      <c r="A353" s="23" t="s">
        <v>258</v>
      </c>
      <c r="B353" s="37">
        <v>360</v>
      </c>
      <c r="C353" s="7">
        <v>277084.79999999999</v>
      </c>
    </row>
    <row r="354" spans="1:3" x14ac:dyDescent="0.25">
      <c r="A354" s="23" t="s">
        <v>262</v>
      </c>
      <c r="B354" s="37">
        <v>400</v>
      </c>
      <c r="C354" s="7">
        <v>307872</v>
      </c>
    </row>
    <row r="355" spans="1:3" x14ac:dyDescent="0.25">
      <c r="A355" s="23" t="s">
        <v>273</v>
      </c>
      <c r="B355" s="37">
        <v>150</v>
      </c>
      <c r="C355" s="7">
        <v>115452</v>
      </c>
    </row>
    <row r="356" spans="1:3" x14ac:dyDescent="0.25">
      <c r="A356" s="23" t="s">
        <v>279</v>
      </c>
      <c r="B356" s="37">
        <v>50</v>
      </c>
      <c r="C356" s="7">
        <v>38484.000000000007</v>
      </c>
    </row>
    <row r="357" spans="1:3" x14ac:dyDescent="0.25">
      <c r="A357" s="23" t="s">
        <v>281</v>
      </c>
      <c r="B357" s="37">
        <v>440</v>
      </c>
      <c r="C357" s="7">
        <v>338659.19999999995</v>
      </c>
    </row>
    <row r="358" spans="1:3" x14ac:dyDescent="0.25">
      <c r="A358" s="25" t="s">
        <v>41</v>
      </c>
      <c r="B358" s="38">
        <v>1400</v>
      </c>
      <c r="C358" s="7">
        <v>1077552</v>
      </c>
    </row>
    <row r="359" spans="1:3" x14ac:dyDescent="0.25">
      <c r="A359" s="23" t="s">
        <v>283</v>
      </c>
      <c r="B359" s="37">
        <v>400</v>
      </c>
      <c r="C359" s="7">
        <v>307872</v>
      </c>
    </row>
    <row r="360" spans="1:3" x14ac:dyDescent="0.25">
      <c r="A360" s="23" t="s">
        <v>333</v>
      </c>
      <c r="B360" s="37">
        <v>750</v>
      </c>
      <c r="C360" s="7">
        <v>577260</v>
      </c>
    </row>
    <row r="361" spans="1:3" x14ac:dyDescent="0.25">
      <c r="A361" s="23" t="s">
        <v>303</v>
      </c>
      <c r="B361" s="37">
        <v>697</v>
      </c>
      <c r="C361" s="7">
        <v>536466.96</v>
      </c>
    </row>
    <row r="362" spans="1:3" x14ac:dyDescent="0.25">
      <c r="A362" s="23" t="s">
        <v>235</v>
      </c>
      <c r="B362" s="37">
        <v>180</v>
      </c>
      <c r="C362" s="7">
        <v>138542.39999999999</v>
      </c>
    </row>
    <row r="363" spans="1:3" ht="30" x14ac:dyDescent="0.25">
      <c r="A363" s="23" t="s">
        <v>236</v>
      </c>
      <c r="B363" s="37">
        <v>2000</v>
      </c>
      <c r="C363" s="7">
        <v>1539360</v>
      </c>
    </row>
    <row r="364" spans="1:3" x14ac:dyDescent="0.25">
      <c r="A364" s="23" t="s">
        <v>285</v>
      </c>
      <c r="B364" s="37">
        <v>940</v>
      </c>
      <c r="C364" s="7">
        <v>723499.20000000007</v>
      </c>
    </row>
    <row r="365" spans="1:3" x14ac:dyDescent="0.25">
      <c r="A365" s="23" t="s">
        <v>304</v>
      </c>
      <c r="B365" s="37">
        <v>2500</v>
      </c>
      <c r="C365" s="7">
        <v>1924200</v>
      </c>
    </row>
    <row r="366" spans="1:3" x14ac:dyDescent="0.25">
      <c r="A366" s="25" t="s">
        <v>54</v>
      </c>
      <c r="B366" s="38">
        <v>7467</v>
      </c>
      <c r="C366" s="7">
        <v>5747200.5600000005</v>
      </c>
    </row>
    <row r="367" spans="1:3" x14ac:dyDescent="0.25">
      <c r="A367" s="23" t="s">
        <v>334</v>
      </c>
      <c r="B367" s="37">
        <v>800</v>
      </c>
      <c r="C367" s="7">
        <v>615744</v>
      </c>
    </row>
    <row r="368" spans="1:3" ht="30" x14ac:dyDescent="0.25">
      <c r="A368" s="23" t="s">
        <v>245</v>
      </c>
      <c r="B368" s="37">
        <v>100</v>
      </c>
      <c r="C368" s="7">
        <v>76968</v>
      </c>
    </row>
    <row r="369" spans="1:3" x14ac:dyDescent="0.25">
      <c r="A369" s="23" t="s">
        <v>230</v>
      </c>
      <c r="B369" s="37">
        <v>1500</v>
      </c>
      <c r="C369" s="7">
        <v>1154520</v>
      </c>
    </row>
    <row r="370" spans="1:3" x14ac:dyDescent="0.25">
      <c r="A370" s="25" t="s">
        <v>71</v>
      </c>
      <c r="B370" s="38">
        <v>2400</v>
      </c>
      <c r="C370" s="7">
        <v>1847232</v>
      </c>
    </row>
    <row r="371" spans="1:3" ht="30" x14ac:dyDescent="0.25">
      <c r="A371" s="23" t="s">
        <v>248</v>
      </c>
      <c r="B371" s="37">
        <v>5350</v>
      </c>
      <c r="C371" s="7">
        <v>4117787.9999999995</v>
      </c>
    </row>
    <row r="372" spans="1:3" x14ac:dyDescent="0.25">
      <c r="A372" s="23" t="s">
        <v>306</v>
      </c>
      <c r="B372" s="37">
        <v>700</v>
      </c>
      <c r="C372" s="7">
        <v>538775.99999999988</v>
      </c>
    </row>
    <row r="373" spans="1:3" x14ac:dyDescent="0.25">
      <c r="A373" s="25" t="s">
        <v>75</v>
      </c>
      <c r="B373" s="38">
        <v>6050</v>
      </c>
      <c r="C373" s="7">
        <v>4656563.9999999991</v>
      </c>
    </row>
    <row r="374" spans="1:3" x14ac:dyDescent="0.25">
      <c r="A374" s="23" t="s">
        <v>292</v>
      </c>
      <c r="B374" s="37">
        <v>276</v>
      </c>
      <c r="C374" s="7">
        <v>212431.68</v>
      </c>
    </row>
    <row r="375" spans="1:3" x14ac:dyDescent="0.25">
      <c r="A375" s="23" t="s">
        <v>325</v>
      </c>
      <c r="B375" s="37">
        <v>3100</v>
      </c>
      <c r="C375" s="7">
        <v>2386007.9999999995</v>
      </c>
    </row>
    <row r="376" spans="1:3" x14ac:dyDescent="0.25">
      <c r="A376" s="23" t="s">
        <v>326</v>
      </c>
      <c r="B376" s="37">
        <v>4500</v>
      </c>
      <c r="C376" s="7">
        <v>3463560</v>
      </c>
    </row>
    <row r="377" spans="1:3" x14ac:dyDescent="0.25">
      <c r="A377" s="23" t="s">
        <v>327</v>
      </c>
      <c r="B377" s="37">
        <v>480</v>
      </c>
      <c r="C377" s="7">
        <v>369446.40000000008</v>
      </c>
    </row>
    <row r="378" spans="1:3" x14ac:dyDescent="0.25">
      <c r="A378" s="23" t="s">
        <v>328</v>
      </c>
      <c r="B378" s="37">
        <v>3000</v>
      </c>
      <c r="C378" s="7">
        <v>2309039.9999999995</v>
      </c>
    </row>
    <row r="379" spans="1:3" x14ac:dyDescent="0.25">
      <c r="A379" s="23" t="s">
        <v>335</v>
      </c>
      <c r="B379" s="37">
        <v>2500</v>
      </c>
      <c r="C379" s="7">
        <v>1924200</v>
      </c>
    </row>
    <row r="380" spans="1:3" x14ac:dyDescent="0.25">
      <c r="A380" s="23" t="s">
        <v>336</v>
      </c>
      <c r="B380" s="37">
        <v>1700</v>
      </c>
      <c r="C380" s="7">
        <v>1308456</v>
      </c>
    </row>
    <row r="381" spans="1:3" x14ac:dyDescent="0.25">
      <c r="A381" s="23" t="s">
        <v>330</v>
      </c>
      <c r="B381" s="37">
        <v>1280</v>
      </c>
      <c r="C381" s="7">
        <v>985190.39999999979</v>
      </c>
    </row>
    <row r="382" spans="1:3" x14ac:dyDescent="0.25">
      <c r="A382" s="23" t="s">
        <v>337</v>
      </c>
      <c r="B382" s="37">
        <v>1000</v>
      </c>
      <c r="C382" s="7">
        <v>769679.99999999977</v>
      </c>
    </row>
    <row r="383" spans="1:3" x14ac:dyDescent="0.25">
      <c r="A383" s="23" t="s">
        <v>233</v>
      </c>
      <c r="B383" s="37">
        <v>300</v>
      </c>
      <c r="C383" s="7">
        <v>230904</v>
      </c>
    </row>
    <row r="384" spans="1:3" x14ac:dyDescent="0.25">
      <c r="A384" s="23" t="s">
        <v>331</v>
      </c>
      <c r="B384" s="37">
        <v>4800</v>
      </c>
      <c r="C384" s="7">
        <v>3694464</v>
      </c>
    </row>
    <row r="385" spans="1:3" ht="15.75" thickBot="1" x14ac:dyDescent="0.3">
      <c r="A385" s="25" t="s">
        <v>97</v>
      </c>
      <c r="B385" s="38">
        <v>22936</v>
      </c>
      <c r="C385" s="7">
        <f>SUM(C374:C384)</f>
        <v>17653380.48</v>
      </c>
    </row>
    <row r="386" spans="1:3" ht="15.75" thickBot="1" x14ac:dyDescent="0.3">
      <c r="A386" s="36" t="s">
        <v>98</v>
      </c>
      <c r="B386" s="39">
        <v>40253</v>
      </c>
      <c r="C386" s="7">
        <f>C358+C366+C370+C373+C385</f>
        <v>30981929.039999999</v>
      </c>
    </row>
    <row r="387" spans="1:3" x14ac:dyDescent="0.25">
      <c r="A387" s="106" t="s">
        <v>338</v>
      </c>
      <c r="B387" s="107"/>
      <c r="C387" s="7"/>
    </row>
    <row r="388" spans="1:3" x14ac:dyDescent="0.25">
      <c r="A388" s="23" t="s">
        <v>258</v>
      </c>
      <c r="B388" s="37">
        <v>1452</v>
      </c>
      <c r="C388" s="7">
        <v>917664</v>
      </c>
    </row>
    <row r="389" spans="1:3" x14ac:dyDescent="0.25">
      <c r="A389" s="23" t="s">
        <v>259</v>
      </c>
      <c r="B389" s="37">
        <v>1382</v>
      </c>
      <c r="C389" s="7">
        <v>873424</v>
      </c>
    </row>
    <row r="390" spans="1:3" x14ac:dyDescent="0.25">
      <c r="A390" s="23" t="s">
        <v>260</v>
      </c>
      <c r="B390" s="37">
        <v>480</v>
      </c>
      <c r="C390" s="7">
        <v>303360</v>
      </c>
    </row>
    <row r="391" spans="1:3" x14ac:dyDescent="0.25">
      <c r="A391" s="23" t="s">
        <v>261</v>
      </c>
      <c r="B391" s="37">
        <v>25</v>
      </c>
      <c r="C391" s="7">
        <v>15800</v>
      </c>
    </row>
    <row r="392" spans="1:3" x14ac:dyDescent="0.25">
      <c r="A392" s="23" t="s">
        <v>262</v>
      </c>
      <c r="B392" s="37">
        <v>1100</v>
      </c>
      <c r="C392" s="7">
        <v>695200</v>
      </c>
    </row>
    <row r="393" spans="1:3" x14ac:dyDescent="0.25">
      <c r="A393" s="23" t="s">
        <v>263</v>
      </c>
      <c r="B393" s="37">
        <v>480</v>
      </c>
      <c r="C393" s="7">
        <v>303360</v>
      </c>
    </row>
    <row r="394" spans="1:3" x14ac:dyDescent="0.25">
      <c r="A394" s="23" t="s">
        <v>264</v>
      </c>
      <c r="B394" s="37">
        <v>405</v>
      </c>
      <c r="C394" s="7">
        <v>255960</v>
      </c>
    </row>
    <row r="395" spans="1:3" x14ac:dyDescent="0.25">
      <c r="A395" s="23" t="s">
        <v>265</v>
      </c>
      <c r="B395" s="37">
        <v>350</v>
      </c>
      <c r="C395" s="7">
        <v>221200</v>
      </c>
    </row>
    <row r="396" spans="1:3" x14ac:dyDescent="0.25">
      <c r="A396" s="23" t="s">
        <v>269</v>
      </c>
      <c r="B396" s="37">
        <v>700</v>
      </c>
      <c r="C396" s="7">
        <v>442400</v>
      </c>
    </row>
    <row r="397" spans="1:3" x14ac:dyDescent="0.25">
      <c r="A397" s="23" t="s">
        <v>270</v>
      </c>
      <c r="B397" s="37">
        <v>400</v>
      </c>
      <c r="C397" s="7">
        <v>252800</v>
      </c>
    </row>
    <row r="398" spans="1:3" x14ac:dyDescent="0.25">
      <c r="A398" s="23" t="s">
        <v>272</v>
      </c>
      <c r="B398" s="37">
        <v>1430</v>
      </c>
      <c r="C398" s="7">
        <v>903760</v>
      </c>
    </row>
    <row r="399" spans="1:3" x14ac:dyDescent="0.25">
      <c r="A399" s="23" t="s">
        <v>275</v>
      </c>
      <c r="B399" s="37">
        <v>950</v>
      </c>
      <c r="C399" s="7">
        <v>600400</v>
      </c>
    </row>
    <row r="400" spans="1:3" x14ac:dyDescent="0.25">
      <c r="A400" s="23" t="s">
        <v>276</v>
      </c>
      <c r="B400" s="37">
        <v>2118</v>
      </c>
      <c r="C400" s="7">
        <v>1338576</v>
      </c>
    </row>
    <row r="401" spans="1:3" x14ac:dyDescent="0.25">
      <c r="A401" s="23" t="s">
        <v>279</v>
      </c>
      <c r="B401" s="37">
        <v>650</v>
      </c>
      <c r="C401" s="7">
        <v>410800</v>
      </c>
    </row>
    <row r="402" spans="1:3" x14ac:dyDescent="0.25">
      <c r="A402" s="23" t="s">
        <v>281</v>
      </c>
      <c r="B402" s="37">
        <v>3000</v>
      </c>
      <c r="C402" s="7">
        <v>1896000</v>
      </c>
    </row>
    <row r="403" spans="1:3" x14ac:dyDescent="0.25">
      <c r="A403" s="23" t="s">
        <v>282</v>
      </c>
      <c r="B403" s="37">
        <v>1200</v>
      </c>
      <c r="C403" s="7">
        <v>758400</v>
      </c>
    </row>
    <row r="404" spans="1:3" x14ac:dyDescent="0.25">
      <c r="A404" s="25" t="s">
        <v>41</v>
      </c>
      <c r="B404" s="38">
        <v>16122</v>
      </c>
      <c r="C404" s="7">
        <f>SUM(C388:C403)</f>
        <v>10189104</v>
      </c>
    </row>
    <row r="405" spans="1:3" x14ac:dyDescent="0.25">
      <c r="A405" s="23" t="s">
        <v>283</v>
      </c>
      <c r="B405" s="37">
        <v>600</v>
      </c>
      <c r="C405" s="7">
        <v>379200</v>
      </c>
    </row>
    <row r="406" spans="1:3" x14ac:dyDescent="0.25">
      <c r="A406" s="23" t="s">
        <v>287</v>
      </c>
      <c r="B406" s="37">
        <v>1800</v>
      </c>
      <c r="C406" s="7">
        <v>1137600</v>
      </c>
    </row>
    <row r="407" spans="1:3" x14ac:dyDescent="0.25">
      <c r="A407" s="23" t="s">
        <v>333</v>
      </c>
      <c r="B407" s="37">
        <v>1900</v>
      </c>
      <c r="C407" s="7">
        <v>1200800</v>
      </c>
    </row>
    <row r="408" spans="1:3" x14ac:dyDescent="0.25">
      <c r="A408" s="23" t="s">
        <v>303</v>
      </c>
      <c r="B408" s="37">
        <v>623</v>
      </c>
      <c r="C408" s="7">
        <v>393736</v>
      </c>
    </row>
    <row r="409" spans="1:3" x14ac:dyDescent="0.25">
      <c r="A409" s="23" t="s">
        <v>284</v>
      </c>
      <c r="B409" s="37">
        <v>9900</v>
      </c>
      <c r="C409" s="7">
        <v>6256800</v>
      </c>
    </row>
    <row r="410" spans="1:3" x14ac:dyDescent="0.25">
      <c r="A410" s="23" t="s">
        <v>235</v>
      </c>
      <c r="B410" s="37">
        <v>1320</v>
      </c>
      <c r="C410" s="7">
        <v>834240</v>
      </c>
    </row>
    <row r="411" spans="1:3" ht="30" x14ac:dyDescent="0.25">
      <c r="A411" s="23" t="s">
        <v>236</v>
      </c>
      <c r="B411" s="37">
        <v>4797</v>
      </c>
      <c r="C411" s="7">
        <v>3031704</v>
      </c>
    </row>
    <row r="412" spans="1:3" x14ac:dyDescent="0.25">
      <c r="A412" s="23" t="s">
        <v>285</v>
      </c>
      <c r="B412" s="37">
        <v>850</v>
      </c>
      <c r="C412" s="7">
        <v>537200</v>
      </c>
    </row>
    <row r="413" spans="1:3" x14ac:dyDescent="0.25">
      <c r="A413" s="23" t="s">
        <v>304</v>
      </c>
      <c r="B413" s="37">
        <v>1300</v>
      </c>
      <c r="C413" s="7">
        <v>821600</v>
      </c>
    </row>
    <row r="414" spans="1:3" x14ac:dyDescent="0.25">
      <c r="A414" s="25" t="s">
        <v>54</v>
      </c>
      <c r="B414" s="38">
        <v>23090</v>
      </c>
      <c r="C414" s="7">
        <f>SUM(C405:C413)</f>
        <v>14592880</v>
      </c>
    </row>
    <row r="415" spans="1:3" x14ac:dyDescent="0.25">
      <c r="A415" s="23" t="s">
        <v>334</v>
      </c>
      <c r="B415" s="37">
        <v>2000</v>
      </c>
      <c r="C415" s="7">
        <v>1264000</v>
      </c>
    </row>
    <row r="416" spans="1:3" ht="30" x14ac:dyDescent="0.25">
      <c r="A416" s="23" t="s">
        <v>245</v>
      </c>
      <c r="B416" s="37">
        <v>3200</v>
      </c>
      <c r="C416" s="7">
        <v>2022400</v>
      </c>
    </row>
    <row r="417" spans="1:3" x14ac:dyDescent="0.25">
      <c r="A417" s="23" t="s">
        <v>291</v>
      </c>
      <c r="B417" s="37">
        <v>370</v>
      </c>
      <c r="C417" s="7">
        <v>233840</v>
      </c>
    </row>
    <row r="418" spans="1:3" x14ac:dyDescent="0.25">
      <c r="A418" s="23" t="s">
        <v>230</v>
      </c>
      <c r="B418" s="37">
        <v>1500</v>
      </c>
      <c r="C418" s="7">
        <v>948000</v>
      </c>
    </row>
    <row r="419" spans="1:3" x14ac:dyDescent="0.25">
      <c r="A419" s="25" t="s">
        <v>71</v>
      </c>
      <c r="B419" s="38">
        <v>7070</v>
      </c>
      <c r="C419" s="7">
        <v>4468240</v>
      </c>
    </row>
    <row r="420" spans="1:3" ht="30" x14ac:dyDescent="0.25">
      <c r="A420" s="23" t="s">
        <v>248</v>
      </c>
      <c r="B420" s="37">
        <v>12000</v>
      </c>
      <c r="C420" s="7">
        <v>7584000</v>
      </c>
    </row>
    <row r="421" spans="1:3" x14ac:dyDescent="0.25">
      <c r="A421" s="23" t="s">
        <v>306</v>
      </c>
      <c r="B421" s="37">
        <v>600</v>
      </c>
      <c r="C421" s="7">
        <v>379200</v>
      </c>
    </row>
    <row r="422" spans="1:3" x14ac:dyDescent="0.25">
      <c r="A422" s="25" t="s">
        <v>75</v>
      </c>
      <c r="B422" s="38">
        <v>12600</v>
      </c>
      <c r="C422" s="7">
        <v>7963200</v>
      </c>
    </row>
    <row r="423" spans="1:3" x14ac:dyDescent="0.25">
      <c r="A423" s="23" t="s">
        <v>292</v>
      </c>
      <c r="B423" s="37">
        <v>253</v>
      </c>
      <c r="C423" s="7">
        <v>159896</v>
      </c>
    </row>
    <row r="424" spans="1:3" x14ac:dyDescent="0.25">
      <c r="A424" s="23" t="s">
        <v>325</v>
      </c>
      <c r="B424" s="37">
        <v>1000</v>
      </c>
      <c r="C424" s="7">
        <v>632000</v>
      </c>
    </row>
    <row r="425" spans="1:3" x14ac:dyDescent="0.25">
      <c r="A425" s="23" t="s">
        <v>326</v>
      </c>
      <c r="B425" s="37">
        <v>5000</v>
      </c>
      <c r="C425" s="7">
        <v>3160000</v>
      </c>
    </row>
    <row r="426" spans="1:3" x14ac:dyDescent="0.25">
      <c r="A426" s="23" t="s">
        <v>327</v>
      </c>
      <c r="B426" s="37">
        <v>4440</v>
      </c>
      <c r="C426" s="7">
        <v>2806080</v>
      </c>
    </row>
    <row r="427" spans="1:3" x14ac:dyDescent="0.25">
      <c r="A427" s="23" t="s">
        <v>328</v>
      </c>
      <c r="B427" s="37">
        <v>1000</v>
      </c>
      <c r="C427" s="7">
        <v>632000</v>
      </c>
    </row>
    <row r="428" spans="1:3" x14ac:dyDescent="0.25">
      <c r="A428" s="23" t="s">
        <v>339</v>
      </c>
      <c r="B428" s="37">
        <v>1083</v>
      </c>
      <c r="C428" s="7">
        <v>684456</v>
      </c>
    </row>
    <row r="429" spans="1:3" x14ac:dyDescent="0.25">
      <c r="A429" s="23" t="s">
        <v>335</v>
      </c>
      <c r="B429" s="37">
        <v>2000</v>
      </c>
      <c r="C429" s="7">
        <v>1264000</v>
      </c>
    </row>
    <row r="430" spans="1:3" x14ac:dyDescent="0.25">
      <c r="A430" s="23" t="s">
        <v>340</v>
      </c>
      <c r="B430" s="37">
        <v>67</v>
      </c>
      <c r="C430" s="7">
        <v>42344</v>
      </c>
    </row>
    <row r="431" spans="1:3" x14ac:dyDescent="0.25">
      <c r="A431" s="23" t="s">
        <v>336</v>
      </c>
      <c r="B431" s="37">
        <v>2000</v>
      </c>
      <c r="C431" s="7">
        <v>1264000</v>
      </c>
    </row>
    <row r="432" spans="1:3" x14ac:dyDescent="0.25">
      <c r="A432" s="23" t="s">
        <v>330</v>
      </c>
      <c r="B432" s="37">
        <v>600</v>
      </c>
      <c r="C432" s="7">
        <v>379200</v>
      </c>
    </row>
    <row r="433" spans="1:3" x14ac:dyDescent="0.25">
      <c r="A433" s="23" t="s">
        <v>337</v>
      </c>
      <c r="B433" s="37">
        <v>3000</v>
      </c>
      <c r="C433" s="7">
        <v>1896000</v>
      </c>
    </row>
    <row r="434" spans="1:3" x14ac:dyDescent="0.25">
      <c r="A434" s="23" t="s">
        <v>341</v>
      </c>
      <c r="B434" s="37">
        <v>2</v>
      </c>
      <c r="C434" s="7">
        <v>1264</v>
      </c>
    </row>
    <row r="435" spans="1:3" ht="15.75" thickBot="1" x14ac:dyDescent="0.3">
      <c r="A435" s="25" t="s">
        <v>97</v>
      </c>
      <c r="B435" s="38">
        <v>20445</v>
      </c>
      <c r="C435" s="7">
        <f>SUM(C423:C434)</f>
        <v>12921240</v>
      </c>
    </row>
    <row r="436" spans="1:3" ht="15.75" thickBot="1" x14ac:dyDescent="0.3">
      <c r="A436" s="36" t="s">
        <v>98</v>
      </c>
      <c r="B436" s="39">
        <v>79327</v>
      </c>
      <c r="C436" s="7">
        <f>C404+C414+C419+C422+C435</f>
        <v>50134664</v>
      </c>
    </row>
    <row r="437" spans="1:3" x14ac:dyDescent="0.25">
      <c r="A437" s="106" t="s">
        <v>342</v>
      </c>
      <c r="B437" s="107"/>
      <c r="C437" s="7"/>
    </row>
    <row r="438" spans="1:3" x14ac:dyDescent="0.25">
      <c r="A438" s="23" t="s">
        <v>258</v>
      </c>
      <c r="B438" s="37">
        <v>12000</v>
      </c>
      <c r="C438" s="7">
        <v>2401320</v>
      </c>
    </row>
    <row r="439" spans="1:3" x14ac:dyDescent="0.25">
      <c r="A439" s="23" t="s">
        <v>265</v>
      </c>
      <c r="B439" s="37">
        <v>15501</v>
      </c>
      <c r="C439" s="7">
        <v>3101905.1100000003</v>
      </c>
    </row>
    <row r="440" spans="1:3" x14ac:dyDescent="0.25">
      <c r="A440" s="23" t="s">
        <v>270</v>
      </c>
      <c r="B440" s="37">
        <v>5000</v>
      </c>
      <c r="C440" s="7">
        <v>1000550.0000000002</v>
      </c>
    </row>
    <row r="441" spans="1:3" x14ac:dyDescent="0.25">
      <c r="A441" s="23" t="s">
        <v>272</v>
      </c>
      <c r="B441" s="37">
        <v>15000</v>
      </c>
      <c r="C441" s="7">
        <v>3001650</v>
      </c>
    </row>
    <row r="442" spans="1:3" x14ac:dyDescent="0.25">
      <c r="A442" s="25" t="s">
        <v>41</v>
      </c>
      <c r="B442" s="38">
        <v>47501</v>
      </c>
      <c r="C442" s="7">
        <v>9505425.1099999994</v>
      </c>
    </row>
    <row r="443" spans="1:3" ht="30" x14ac:dyDescent="0.25">
      <c r="A443" s="23" t="s">
        <v>236</v>
      </c>
      <c r="B443" s="37">
        <v>10200</v>
      </c>
      <c r="C443" s="7">
        <v>2041122</v>
      </c>
    </row>
    <row r="444" spans="1:3" x14ac:dyDescent="0.25">
      <c r="A444" s="25" t="s">
        <v>54</v>
      </c>
      <c r="B444" s="38">
        <v>10200</v>
      </c>
      <c r="C444" s="7">
        <v>2041122</v>
      </c>
    </row>
    <row r="445" spans="1:3" ht="30" x14ac:dyDescent="0.25">
      <c r="A445" s="23" t="s">
        <v>248</v>
      </c>
      <c r="B445" s="37">
        <v>600</v>
      </c>
      <c r="C445" s="7">
        <v>120066</v>
      </c>
    </row>
    <row r="446" spans="1:3" x14ac:dyDescent="0.25">
      <c r="A446" s="25" t="s">
        <v>75</v>
      </c>
      <c r="B446" s="38">
        <v>600</v>
      </c>
      <c r="C446" s="7">
        <v>120066</v>
      </c>
    </row>
    <row r="447" spans="1:3" x14ac:dyDescent="0.25">
      <c r="A447" s="23" t="s">
        <v>336</v>
      </c>
      <c r="B447" s="37">
        <v>1000</v>
      </c>
      <c r="C447" s="7">
        <v>200110.00000000003</v>
      </c>
    </row>
    <row r="448" spans="1:3" ht="15.75" thickBot="1" x14ac:dyDescent="0.3">
      <c r="A448" s="25" t="s">
        <v>97</v>
      </c>
      <c r="B448" s="38">
        <v>1000</v>
      </c>
      <c r="C448" s="7">
        <v>200110.00000000003</v>
      </c>
    </row>
    <row r="449" spans="1:3" ht="15.75" thickBot="1" x14ac:dyDescent="0.3">
      <c r="A449" s="36" t="s">
        <v>98</v>
      </c>
      <c r="B449" s="39">
        <v>59301</v>
      </c>
      <c r="C449" s="7">
        <v>11866723.109999999</v>
      </c>
    </row>
    <row r="450" spans="1:3" x14ac:dyDescent="0.25">
      <c r="A450" s="106" t="s">
        <v>343</v>
      </c>
      <c r="B450" s="107"/>
      <c r="C450" s="7"/>
    </row>
    <row r="451" spans="1:3" x14ac:dyDescent="0.25">
      <c r="A451" s="23" t="s">
        <v>260</v>
      </c>
      <c r="B451" s="37">
        <v>13</v>
      </c>
      <c r="C451" s="7">
        <v>13189.800000000003</v>
      </c>
    </row>
    <row r="452" spans="1:3" x14ac:dyDescent="0.25">
      <c r="A452" s="23" t="s">
        <v>279</v>
      </c>
      <c r="B452" s="37">
        <v>20</v>
      </c>
      <c r="C452" s="7">
        <v>20292.000000000004</v>
      </c>
    </row>
    <row r="453" spans="1:3" x14ac:dyDescent="0.25">
      <c r="A453" s="25" t="s">
        <v>41</v>
      </c>
      <c r="B453" s="38">
        <v>33</v>
      </c>
      <c r="C453" s="7">
        <v>33481.800000000003</v>
      </c>
    </row>
    <row r="454" spans="1:3" ht="30" x14ac:dyDescent="0.25">
      <c r="A454" s="23" t="s">
        <v>236</v>
      </c>
      <c r="B454" s="37">
        <v>50</v>
      </c>
      <c r="C454" s="7">
        <v>50730.000000000007</v>
      </c>
    </row>
    <row r="455" spans="1:3" x14ac:dyDescent="0.25">
      <c r="A455" s="25" t="s">
        <v>54</v>
      </c>
      <c r="B455" s="38">
        <v>50</v>
      </c>
      <c r="C455" s="7">
        <v>50730.000000000007</v>
      </c>
    </row>
    <row r="456" spans="1:3" x14ac:dyDescent="0.25">
      <c r="A456" s="23" t="s">
        <v>246</v>
      </c>
      <c r="B456" s="37">
        <v>700</v>
      </c>
      <c r="C456" s="7">
        <v>710220.00000000012</v>
      </c>
    </row>
    <row r="457" spans="1:3" x14ac:dyDescent="0.25">
      <c r="A457" s="23" t="s">
        <v>230</v>
      </c>
      <c r="B457" s="37">
        <v>180</v>
      </c>
      <c r="C457" s="7">
        <v>182628</v>
      </c>
    </row>
    <row r="458" spans="1:3" x14ac:dyDescent="0.25">
      <c r="A458" s="25" t="s">
        <v>71</v>
      </c>
      <c r="B458" s="38">
        <v>880</v>
      </c>
      <c r="C458" s="7">
        <v>892848.00000000012</v>
      </c>
    </row>
    <row r="459" spans="1:3" ht="30" x14ac:dyDescent="0.25">
      <c r="A459" s="23" t="s">
        <v>248</v>
      </c>
      <c r="B459" s="37">
        <v>250</v>
      </c>
      <c r="C459" s="7">
        <v>253650.00000000003</v>
      </c>
    </row>
    <row r="460" spans="1:3" ht="15.75" thickBot="1" x14ac:dyDescent="0.3">
      <c r="A460" s="25" t="s">
        <v>75</v>
      </c>
      <c r="B460" s="38">
        <v>250</v>
      </c>
      <c r="C460" s="7">
        <v>253650.00000000003</v>
      </c>
    </row>
    <row r="461" spans="1:3" ht="15.75" thickBot="1" x14ac:dyDescent="0.3">
      <c r="A461" s="36" t="s">
        <v>98</v>
      </c>
      <c r="B461" s="39">
        <v>1213</v>
      </c>
      <c r="C461" s="7">
        <f>C453+C455+C458+C460</f>
        <v>1230709.8000000003</v>
      </c>
    </row>
    <row r="462" spans="1:3" x14ac:dyDescent="0.25">
      <c r="A462" s="106" t="s">
        <v>344</v>
      </c>
      <c r="B462" s="107"/>
      <c r="C462" s="7"/>
    </row>
    <row r="463" spans="1:3" x14ac:dyDescent="0.25">
      <c r="A463" s="23" t="s">
        <v>258</v>
      </c>
      <c r="B463" s="37">
        <v>120</v>
      </c>
      <c r="C463" s="7">
        <v>295324.79999999993</v>
      </c>
    </row>
    <row r="464" spans="1:3" x14ac:dyDescent="0.25">
      <c r="A464" s="23" t="s">
        <v>260</v>
      </c>
      <c r="B464" s="37">
        <v>130</v>
      </c>
      <c r="C464" s="7">
        <v>324735.2</v>
      </c>
    </row>
    <row r="465" spans="1:3" x14ac:dyDescent="0.25">
      <c r="A465" s="23" t="s">
        <v>262</v>
      </c>
      <c r="B465" s="37">
        <v>80</v>
      </c>
      <c r="C465" s="7">
        <v>190483.20000000001</v>
      </c>
    </row>
    <row r="466" spans="1:3" x14ac:dyDescent="0.25">
      <c r="A466" s="23" t="s">
        <v>271</v>
      </c>
      <c r="B466" s="37">
        <v>100</v>
      </c>
      <c r="C466" s="7">
        <v>242904.00000000003</v>
      </c>
    </row>
    <row r="467" spans="1:3" x14ac:dyDescent="0.25">
      <c r="A467" s="23" t="s">
        <v>272</v>
      </c>
      <c r="B467" s="37">
        <v>60</v>
      </c>
      <c r="C467" s="7">
        <v>150862.39999999999</v>
      </c>
    </row>
    <row r="468" spans="1:3" x14ac:dyDescent="0.25">
      <c r="A468" s="23" t="s">
        <v>279</v>
      </c>
      <c r="B468" s="37">
        <v>20</v>
      </c>
      <c r="C468" s="7">
        <v>49220.80000000001</v>
      </c>
    </row>
    <row r="469" spans="1:3" x14ac:dyDescent="0.25">
      <c r="A469" s="23" t="s">
        <v>281</v>
      </c>
      <c r="B469" s="37">
        <v>190</v>
      </c>
      <c r="C469" s="7">
        <v>464397.6</v>
      </c>
    </row>
    <row r="470" spans="1:3" x14ac:dyDescent="0.25">
      <c r="A470" s="25" t="s">
        <v>41</v>
      </c>
      <c r="B470" s="38">
        <v>700</v>
      </c>
      <c r="C470" s="7">
        <v>1717928</v>
      </c>
    </row>
    <row r="471" spans="1:3" x14ac:dyDescent="0.25">
      <c r="A471" s="23" t="s">
        <v>283</v>
      </c>
      <c r="B471" s="37">
        <v>200</v>
      </c>
      <c r="C471" s="7">
        <v>485807.99999999994</v>
      </c>
    </row>
    <row r="472" spans="1:3" x14ac:dyDescent="0.25">
      <c r="A472" s="23" t="s">
        <v>333</v>
      </c>
      <c r="B472" s="37">
        <v>305</v>
      </c>
      <c r="C472" s="7">
        <v>753017.20000000007</v>
      </c>
    </row>
    <row r="473" spans="1:3" x14ac:dyDescent="0.25">
      <c r="A473" s="23" t="s">
        <v>303</v>
      </c>
      <c r="B473" s="37">
        <v>150</v>
      </c>
      <c r="C473" s="7">
        <v>370756</v>
      </c>
    </row>
    <row r="474" spans="1:3" x14ac:dyDescent="0.25">
      <c r="A474" s="23" t="s">
        <v>345</v>
      </c>
      <c r="B474" s="37">
        <v>90</v>
      </c>
      <c r="C474" s="7">
        <v>219893.59999999998</v>
      </c>
    </row>
    <row r="475" spans="1:3" ht="30" x14ac:dyDescent="0.25">
      <c r="A475" s="23" t="s">
        <v>236</v>
      </c>
      <c r="B475" s="37">
        <v>440</v>
      </c>
      <c r="C475" s="7">
        <v>1076457.5999999999</v>
      </c>
    </row>
    <row r="476" spans="1:3" x14ac:dyDescent="0.25">
      <c r="A476" s="23" t="s">
        <v>285</v>
      </c>
      <c r="B476" s="37">
        <v>530</v>
      </c>
      <c r="C476" s="7">
        <v>1297951.2</v>
      </c>
    </row>
    <row r="477" spans="1:3" x14ac:dyDescent="0.25">
      <c r="A477" s="23" t="s">
        <v>304</v>
      </c>
      <c r="B477" s="37">
        <v>210</v>
      </c>
      <c r="C477" s="7">
        <v>512018.39999999997</v>
      </c>
    </row>
    <row r="478" spans="1:3" x14ac:dyDescent="0.25">
      <c r="A478" s="25" t="s">
        <v>54</v>
      </c>
      <c r="B478" s="38">
        <v>1925</v>
      </c>
      <c r="C478" s="7">
        <v>4715902</v>
      </c>
    </row>
    <row r="479" spans="1:3" x14ac:dyDescent="0.25">
      <c r="A479" s="23" t="s">
        <v>291</v>
      </c>
      <c r="B479" s="37">
        <v>50</v>
      </c>
      <c r="C479" s="7">
        <v>127852.00000000003</v>
      </c>
    </row>
    <row r="480" spans="1:3" ht="30" x14ac:dyDescent="0.25">
      <c r="A480" s="23" t="s">
        <v>237</v>
      </c>
      <c r="B480" s="37">
        <v>50</v>
      </c>
      <c r="C480" s="7">
        <v>123052.00000000001</v>
      </c>
    </row>
    <row r="481" spans="1:3" x14ac:dyDescent="0.25">
      <c r="A481" s="23" t="s">
        <v>246</v>
      </c>
      <c r="B481" s="37">
        <v>1200</v>
      </c>
      <c r="C481" s="7">
        <v>2953248.0000000005</v>
      </c>
    </row>
    <row r="482" spans="1:3" x14ac:dyDescent="0.25">
      <c r="A482" s="23" t="s">
        <v>230</v>
      </c>
      <c r="B482" s="37">
        <v>420</v>
      </c>
      <c r="C482" s="7">
        <v>1043236.8000000002</v>
      </c>
    </row>
    <row r="483" spans="1:3" x14ac:dyDescent="0.25">
      <c r="A483" s="25" t="s">
        <v>71</v>
      </c>
      <c r="B483" s="38">
        <v>1720</v>
      </c>
      <c r="C483" s="7">
        <v>4247388.8000000007</v>
      </c>
    </row>
    <row r="484" spans="1:3" ht="30" x14ac:dyDescent="0.25">
      <c r="A484" s="23" t="s">
        <v>248</v>
      </c>
      <c r="B484" s="37">
        <v>1000</v>
      </c>
      <c r="C484" s="7">
        <v>2467440</v>
      </c>
    </row>
    <row r="485" spans="1:3" x14ac:dyDescent="0.25">
      <c r="A485" s="23" t="s">
        <v>306</v>
      </c>
      <c r="B485" s="37">
        <v>461</v>
      </c>
      <c r="C485" s="7">
        <v>1141099.44</v>
      </c>
    </row>
    <row r="486" spans="1:3" x14ac:dyDescent="0.25">
      <c r="A486" s="25" t="s">
        <v>75</v>
      </c>
      <c r="B486" s="38">
        <v>1461</v>
      </c>
      <c r="C486" s="7">
        <v>3608539.44</v>
      </c>
    </row>
    <row r="487" spans="1:3" x14ac:dyDescent="0.25">
      <c r="A487" s="23" t="s">
        <v>325</v>
      </c>
      <c r="B487" s="37">
        <v>500</v>
      </c>
      <c r="C487" s="7">
        <v>1236920</v>
      </c>
    </row>
    <row r="488" spans="1:3" x14ac:dyDescent="0.25">
      <c r="A488" s="23" t="s">
        <v>336</v>
      </c>
      <c r="B488" s="37">
        <v>800</v>
      </c>
      <c r="C488" s="7">
        <v>1962431.9999999998</v>
      </c>
    </row>
    <row r="489" spans="1:3" ht="15.75" thickBot="1" x14ac:dyDescent="0.3">
      <c r="A489" s="25" t="s">
        <v>97</v>
      </c>
      <c r="B489" s="38">
        <v>1300</v>
      </c>
      <c r="C489" s="7">
        <v>3199352</v>
      </c>
    </row>
    <row r="490" spans="1:3" ht="15.75" thickBot="1" x14ac:dyDescent="0.3">
      <c r="A490" s="36" t="s">
        <v>98</v>
      </c>
      <c r="B490" s="39">
        <v>7106</v>
      </c>
      <c r="C490" s="7">
        <v>17489110.240000002</v>
      </c>
    </row>
    <row r="491" spans="1:3" x14ac:dyDescent="0.25">
      <c r="A491" s="106" t="s">
        <v>346</v>
      </c>
      <c r="B491" s="107"/>
      <c r="C491" s="7"/>
    </row>
    <row r="492" spans="1:3" ht="30" x14ac:dyDescent="0.25">
      <c r="A492" s="23" t="s">
        <v>236</v>
      </c>
      <c r="B492" s="37">
        <v>50</v>
      </c>
      <c r="C492" s="7">
        <v>41675</v>
      </c>
    </row>
    <row r="493" spans="1:3" x14ac:dyDescent="0.25">
      <c r="A493" s="23" t="s">
        <v>304</v>
      </c>
      <c r="B493" s="37">
        <v>240</v>
      </c>
      <c r="C493" s="7">
        <v>200040</v>
      </c>
    </row>
    <row r="494" spans="1:3" x14ac:dyDescent="0.25">
      <c r="A494" s="25" t="s">
        <v>54</v>
      </c>
      <c r="B494" s="38">
        <v>290</v>
      </c>
      <c r="C494" s="7">
        <v>241715</v>
      </c>
    </row>
    <row r="495" spans="1:3" x14ac:dyDescent="0.25">
      <c r="A495" s="23" t="s">
        <v>336</v>
      </c>
      <c r="B495" s="37">
        <v>700</v>
      </c>
      <c r="C495" s="7">
        <v>583450</v>
      </c>
    </row>
    <row r="496" spans="1:3" ht="15.75" thickBot="1" x14ac:dyDescent="0.3">
      <c r="A496" s="25" t="s">
        <v>97</v>
      </c>
      <c r="B496" s="38">
        <v>700</v>
      </c>
      <c r="C496" s="7">
        <v>583450</v>
      </c>
    </row>
    <row r="497" spans="1:3" ht="15.75" thickBot="1" x14ac:dyDescent="0.3">
      <c r="A497" s="36" t="s">
        <v>98</v>
      </c>
      <c r="B497" s="39">
        <v>990</v>
      </c>
      <c r="C497" s="7">
        <v>825165</v>
      </c>
    </row>
    <row r="498" spans="1:3" x14ac:dyDescent="0.25">
      <c r="A498" s="106" t="s">
        <v>347</v>
      </c>
      <c r="B498" s="107"/>
      <c r="C498" s="7"/>
    </row>
    <row r="499" spans="1:3" x14ac:dyDescent="0.25">
      <c r="A499" s="23" t="s">
        <v>258</v>
      </c>
      <c r="B499" s="37">
        <v>1000</v>
      </c>
      <c r="C499" s="7">
        <v>700100</v>
      </c>
    </row>
    <row r="500" spans="1:3" x14ac:dyDescent="0.25">
      <c r="A500" s="23" t="s">
        <v>259</v>
      </c>
      <c r="B500" s="37">
        <v>625</v>
      </c>
      <c r="C500" s="7">
        <v>437562.50000000012</v>
      </c>
    </row>
    <row r="501" spans="1:3" x14ac:dyDescent="0.25">
      <c r="A501" s="23" t="s">
        <v>260</v>
      </c>
      <c r="B501" s="37">
        <v>1300</v>
      </c>
      <c r="C501" s="7">
        <v>910129.99999999988</v>
      </c>
    </row>
    <row r="502" spans="1:3" x14ac:dyDescent="0.25">
      <c r="A502" s="23" t="s">
        <v>261</v>
      </c>
      <c r="B502" s="37">
        <v>600</v>
      </c>
      <c r="C502" s="7">
        <v>420060</v>
      </c>
    </row>
    <row r="503" spans="1:3" x14ac:dyDescent="0.25">
      <c r="A503" s="23" t="s">
        <v>262</v>
      </c>
      <c r="B503" s="37">
        <v>798</v>
      </c>
      <c r="C503" s="7">
        <v>558679.79999999993</v>
      </c>
    </row>
    <row r="504" spans="1:3" x14ac:dyDescent="0.25">
      <c r="A504" s="23" t="s">
        <v>263</v>
      </c>
      <c r="B504" s="37">
        <v>600</v>
      </c>
      <c r="C504" s="7">
        <v>420060</v>
      </c>
    </row>
    <row r="505" spans="1:3" x14ac:dyDescent="0.25">
      <c r="A505" s="23" t="s">
        <v>266</v>
      </c>
      <c r="B505" s="37">
        <v>400</v>
      </c>
      <c r="C505" s="7">
        <v>280039.99999999994</v>
      </c>
    </row>
    <row r="506" spans="1:3" x14ac:dyDescent="0.25">
      <c r="A506" s="23" t="s">
        <v>269</v>
      </c>
      <c r="B506" s="37">
        <v>350</v>
      </c>
      <c r="C506" s="7">
        <v>245034.99999999997</v>
      </c>
    </row>
    <row r="507" spans="1:3" x14ac:dyDescent="0.25">
      <c r="A507" s="23" t="s">
        <v>270</v>
      </c>
      <c r="B507" s="37">
        <v>400</v>
      </c>
      <c r="C507" s="7">
        <v>280039.99999999994</v>
      </c>
    </row>
    <row r="508" spans="1:3" x14ac:dyDescent="0.25">
      <c r="A508" s="23" t="s">
        <v>271</v>
      </c>
      <c r="B508" s="37">
        <v>700</v>
      </c>
      <c r="C508" s="7">
        <v>490070</v>
      </c>
    </row>
    <row r="509" spans="1:3" x14ac:dyDescent="0.25">
      <c r="A509" s="23" t="s">
        <v>272</v>
      </c>
      <c r="B509" s="37">
        <v>600</v>
      </c>
      <c r="C509" s="7">
        <v>420060.00000000006</v>
      </c>
    </row>
    <row r="510" spans="1:3" x14ac:dyDescent="0.25">
      <c r="A510" s="23" t="s">
        <v>273</v>
      </c>
      <c r="B510" s="37">
        <v>250</v>
      </c>
      <c r="C510" s="7">
        <v>175025.00000000003</v>
      </c>
    </row>
    <row r="511" spans="1:3" x14ac:dyDescent="0.25">
      <c r="A511" s="23" t="s">
        <v>274</v>
      </c>
      <c r="B511" s="37">
        <v>600</v>
      </c>
      <c r="C511" s="7">
        <v>420060</v>
      </c>
    </row>
    <row r="512" spans="1:3" x14ac:dyDescent="0.25">
      <c r="A512" s="23" t="s">
        <v>275</v>
      </c>
      <c r="B512" s="37">
        <v>300</v>
      </c>
      <c r="C512" s="7">
        <v>210029.99999999997</v>
      </c>
    </row>
    <row r="513" spans="1:3" x14ac:dyDescent="0.25">
      <c r="A513" s="23" t="s">
        <v>277</v>
      </c>
      <c r="B513" s="37">
        <v>988</v>
      </c>
      <c r="C513" s="7">
        <v>691698.8</v>
      </c>
    </row>
    <row r="514" spans="1:3" x14ac:dyDescent="0.25">
      <c r="A514" s="23" t="s">
        <v>278</v>
      </c>
      <c r="B514" s="37">
        <v>390</v>
      </c>
      <c r="C514" s="7">
        <v>273039</v>
      </c>
    </row>
    <row r="515" spans="1:3" x14ac:dyDescent="0.25">
      <c r="A515" s="23" t="s">
        <v>279</v>
      </c>
      <c r="B515" s="37">
        <v>1000</v>
      </c>
      <c r="C515" s="7">
        <v>700100</v>
      </c>
    </row>
    <row r="516" spans="1:3" x14ac:dyDescent="0.25">
      <c r="A516" s="23" t="s">
        <v>281</v>
      </c>
      <c r="B516" s="37">
        <v>1450</v>
      </c>
      <c r="C516" s="7">
        <v>1015144.9999999999</v>
      </c>
    </row>
    <row r="517" spans="1:3" x14ac:dyDescent="0.25">
      <c r="A517" s="23" t="s">
        <v>282</v>
      </c>
      <c r="B517" s="37">
        <v>1000</v>
      </c>
      <c r="C517" s="7">
        <v>700100</v>
      </c>
    </row>
    <row r="518" spans="1:3" x14ac:dyDescent="0.25">
      <c r="A518" s="25" t="s">
        <v>41</v>
      </c>
      <c r="B518" s="38">
        <v>13351</v>
      </c>
      <c r="C518" s="7">
        <v>9347035.0999999996</v>
      </c>
    </row>
    <row r="519" spans="1:3" x14ac:dyDescent="0.25">
      <c r="A519" s="23" t="s">
        <v>283</v>
      </c>
      <c r="B519" s="37">
        <v>1500</v>
      </c>
      <c r="C519" s="7">
        <v>1050150</v>
      </c>
    </row>
    <row r="520" spans="1:3" x14ac:dyDescent="0.25">
      <c r="A520" s="23" t="s">
        <v>287</v>
      </c>
      <c r="B520" s="37">
        <v>570</v>
      </c>
      <c r="C520" s="7">
        <v>399057</v>
      </c>
    </row>
    <row r="521" spans="1:3" x14ac:dyDescent="0.25">
      <c r="A521" s="23" t="s">
        <v>333</v>
      </c>
      <c r="B521" s="37">
        <v>3621</v>
      </c>
      <c r="C521" s="7">
        <v>2535062.1</v>
      </c>
    </row>
    <row r="522" spans="1:3" x14ac:dyDescent="0.25">
      <c r="A522" s="23" t="s">
        <v>303</v>
      </c>
      <c r="B522" s="37">
        <v>1610</v>
      </c>
      <c r="C522" s="7">
        <v>1127161</v>
      </c>
    </row>
    <row r="523" spans="1:3" x14ac:dyDescent="0.25">
      <c r="A523" s="23" t="s">
        <v>345</v>
      </c>
      <c r="B523" s="37">
        <v>1650</v>
      </c>
      <c r="C523" s="7">
        <v>1155165</v>
      </c>
    </row>
    <row r="524" spans="1:3" x14ac:dyDescent="0.25">
      <c r="A524" s="23" t="s">
        <v>284</v>
      </c>
      <c r="B524" s="37">
        <v>1200</v>
      </c>
      <c r="C524" s="7">
        <v>840120</v>
      </c>
    </row>
    <row r="525" spans="1:3" x14ac:dyDescent="0.25">
      <c r="A525" s="23" t="s">
        <v>235</v>
      </c>
      <c r="B525" s="37">
        <v>1100</v>
      </c>
      <c r="C525" s="7">
        <v>770110</v>
      </c>
    </row>
    <row r="526" spans="1:3" ht="30" x14ac:dyDescent="0.25">
      <c r="A526" s="23" t="s">
        <v>236</v>
      </c>
      <c r="B526" s="37">
        <v>2363</v>
      </c>
      <c r="C526" s="7">
        <v>1654336.2999999998</v>
      </c>
    </row>
    <row r="527" spans="1:3" x14ac:dyDescent="0.25">
      <c r="A527" s="23" t="s">
        <v>285</v>
      </c>
      <c r="B527" s="37">
        <v>2800</v>
      </c>
      <c r="C527" s="7">
        <v>1960280</v>
      </c>
    </row>
    <row r="528" spans="1:3" x14ac:dyDescent="0.25">
      <c r="A528" s="23" t="s">
        <v>348</v>
      </c>
      <c r="B528" s="37">
        <v>1000</v>
      </c>
      <c r="C528" s="7">
        <v>700100</v>
      </c>
    </row>
    <row r="529" spans="1:3" x14ac:dyDescent="0.25">
      <c r="A529" s="23" t="s">
        <v>304</v>
      </c>
      <c r="B529" s="37">
        <v>2100</v>
      </c>
      <c r="C529" s="7">
        <v>1470210</v>
      </c>
    </row>
    <row r="530" spans="1:3" x14ac:dyDescent="0.25">
      <c r="A530" s="25" t="s">
        <v>54</v>
      </c>
      <c r="B530" s="38">
        <v>19514</v>
      </c>
      <c r="C530" s="7">
        <v>13661751.399999999</v>
      </c>
    </row>
    <row r="531" spans="1:3" ht="30" x14ac:dyDescent="0.25">
      <c r="A531" s="23" t="s">
        <v>245</v>
      </c>
      <c r="B531" s="37">
        <v>1400</v>
      </c>
      <c r="C531" s="7">
        <v>980140</v>
      </c>
    </row>
    <row r="532" spans="1:3" x14ac:dyDescent="0.25">
      <c r="A532" s="23" t="s">
        <v>291</v>
      </c>
      <c r="B532" s="37">
        <v>650</v>
      </c>
      <c r="C532" s="7">
        <v>455065.00000000012</v>
      </c>
    </row>
    <row r="533" spans="1:3" ht="30" x14ac:dyDescent="0.25">
      <c r="A533" s="23" t="s">
        <v>237</v>
      </c>
      <c r="B533" s="37">
        <v>1000</v>
      </c>
      <c r="C533" s="7">
        <v>700100</v>
      </c>
    </row>
    <row r="534" spans="1:3" x14ac:dyDescent="0.25">
      <c r="A534" s="23" t="s">
        <v>246</v>
      </c>
      <c r="B534" s="37">
        <v>1100</v>
      </c>
      <c r="C534" s="7">
        <v>770109.99999999988</v>
      </c>
    </row>
    <row r="535" spans="1:3" x14ac:dyDescent="0.25">
      <c r="A535" s="23" t="s">
        <v>230</v>
      </c>
      <c r="B535" s="37">
        <v>2000</v>
      </c>
      <c r="C535" s="7">
        <v>1400199.9999999998</v>
      </c>
    </row>
    <row r="536" spans="1:3" x14ac:dyDescent="0.25">
      <c r="A536" s="25" t="s">
        <v>71</v>
      </c>
      <c r="B536" s="38">
        <v>6150</v>
      </c>
      <c r="C536" s="7">
        <v>4305615</v>
      </c>
    </row>
    <row r="537" spans="1:3" ht="30" x14ac:dyDescent="0.25">
      <c r="A537" s="23" t="s">
        <v>248</v>
      </c>
      <c r="B537" s="37">
        <v>4512</v>
      </c>
      <c r="C537" s="7">
        <v>3158851.2000000007</v>
      </c>
    </row>
    <row r="538" spans="1:3" x14ac:dyDescent="0.25">
      <c r="A538" s="23" t="s">
        <v>306</v>
      </c>
      <c r="B538" s="37">
        <v>806</v>
      </c>
      <c r="C538" s="7">
        <v>564280.6</v>
      </c>
    </row>
    <row r="539" spans="1:3" x14ac:dyDescent="0.25">
      <c r="A539" s="25" t="s">
        <v>75</v>
      </c>
      <c r="B539" s="38">
        <v>5318</v>
      </c>
      <c r="C539" s="7">
        <v>3723131.8000000007</v>
      </c>
    </row>
    <row r="540" spans="1:3" x14ac:dyDescent="0.25">
      <c r="A540" s="23" t="s">
        <v>325</v>
      </c>
      <c r="B540" s="37">
        <v>500</v>
      </c>
      <c r="C540" s="7">
        <v>350050</v>
      </c>
    </row>
    <row r="541" spans="1:3" x14ac:dyDescent="0.25">
      <c r="A541" s="23" t="s">
        <v>336</v>
      </c>
      <c r="B541" s="37">
        <v>1300</v>
      </c>
      <c r="C541" s="7">
        <v>910130.00000000023</v>
      </c>
    </row>
    <row r="542" spans="1:3" ht="15.75" thickBot="1" x14ac:dyDescent="0.3">
      <c r="A542" s="25" t="s">
        <v>97</v>
      </c>
      <c r="B542" s="38">
        <v>1800</v>
      </c>
      <c r="C542" s="7">
        <v>1260180.0000000002</v>
      </c>
    </row>
    <row r="543" spans="1:3" ht="15.75" thickBot="1" x14ac:dyDescent="0.3">
      <c r="A543" s="36" t="s">
        <v>98</v>
      </c>
      <c r="B543" s="39">
        <v>46133</v>
      </c>
      <c r="C543" s="7">
        <v>32297713.300000001</v>
      </c>
    </row>
  </sheetData>
  <autoFilter ref="A3:B543"/>
  <mergeCells count="47">
    <mergeCell ref="C3:C4"/>
    <mergeCell ref="A51:B51"/>
    <mergeCell ref="A1:B2"/>
    <mergeCell ref="A3:A4"/>
    <mergeCell ref="B3:B4"/>
    <mergeCell ref="A5:B5"/>
    <mergeCell ref="A13:B13"/>
    <mergeCell ref="A21:B21"/>
    <mergeCell ref="A25:B25"/>
    <mergeCell ref="A29:B29"/>
    <mergeCell ref="A34:B34"/>
    <mergeCell ref="A38:B38"/>
    <mergeCell ref="A44:B44"/>
    <mergeCell ref="A193:B193"/>
    <mergeCell ref="A62:B62"/>
    <mergeCell ref="A66:B66"/>
    <mergeCell ref="A72:B72"/>
    <mergeCell ref="A76:B76"/>
    <mergeCell ref="A80:B80"/>
    <mergeCell ref="A84:B84"/>
    <mergeCell ref="A117:B117"/>
    <mergeCell ref="A130:B130"/>
    <mergeCell ref="A134:B134"/>
    <mergeCell ref="A154:B154"/>
    <mergeCell ref="A175:B175"/>
    <mergeCell ref="A318:B318"/>
    <mergeCell ref="A211:B211"/>
    <mergeCell ref="A236:B236"/>
    <mergeCell ref="A244:B244"/>
    <mergeCell ref="A251:B251"/>
    <mergeCell ref="A259:B259"/>
    <mergeCell ref="A267:B267"/>
    <mergeCell ref="A275:B275"/>
    <mergeCell ref="A283:B283"/>
    <mergeCell ref="A291:B291"/>
    <mergeCell ref="A295:B295"/>
    <mergeCell ref="A314:B314"/>
    <mergeCell ref="A450:B450"/>
    <mergeCell ref="A462:B462"/>
    <mergeCell ref="A491:B491"/>
    <mergeCell ref="A498:B498"/>
    <mergeCell ref="A324:B324"/>
    <mergeCell ref="A328:B328"/>
    <mergeCell ref="A337:B337"/>
    <mergeCell ref="A352:B352"/>
    <mergeCell ref="A387:B387"/>
    <mergeCell ref="A437:B4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Поликлиника 2021</vt:lpstr>
      <vt:lpstr>неотложная помощь</vt:lpstr>
      <vt:lpstr>дневной стационар</vt:lpstr>
      <vt:lpstr>кругласуточный стац. без ВМП</vt:lpstr>
      <vt:lpstr>ВМП</vt:lpstr>
      <vt:lpstr>скорая помощь</vt:lpstr>
      <vt:lpstr>Услуги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2021-06-17T11:33:41Z</dcterms:modified>
</cp:coreProperties>
</file>