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 tabRatio="849"/>
  </bookViews>
  <sheets>
    <sheet name=" I КВАРТАЛ" sheetId="1" r:id="rId1"/>
    <sheet name="II КВАРТАЛ " sheetId="2" r:id="rId2"/>
    <sheet name=" III КВАРТАЛ " sheetId="3" r:id="rId3"/>
    <sheet name="IV КВАРТАЛ и СВОД V-мов и $$ " sheetId="4" r:id="rId4"/>
  </sheets>
  <definedNames>
    <definedName name="_xlnm._FilterDatabase" localSheetId="0" hidden="1">' I КВАРТАЛ'!$A$6:$A$97</definedName>
    <definedName name="_xlnm._FilterDatabase" localSheetId="2" hidden="1">' III КВАРТАЛ '!$A$6:$A$97</definedName>
    <definedName name="_xlnm._FilterDatabase" localSheetId="1" hidden="1">'II КВАРТАЛ '!$A$6:$A$97</definedName>
    <definedName name="_xlnm._FilterDatabase" localSheetId="3" hidden="1">'IV КВАРТАЛ и СВОД V-мов и $$ '!$A$6:$A$96</definedName>
    <definedName name="Z_0560C58E_A48E_48ED_B2E3_B9B1082DA498_.wvu.FilterData" localSheetId="0" hidden="1">' I КВАРТАЛ'!$A$6:$A$97</definedName>
    <definedName name="Z_0560C58E_A48E_48ED_B2E3_B9B1082DA498_.wvu.FilterData" localSheetId="2" hidden="1">' III КВАРТАЛ '!$A$6:$A$97</definedName>
    <definedName name="Z_0560C58E_A48E_48ED_B2E3_B9B1082DA498_.wvu.FilterData" localSheetId="1" hidden="1">'II КВАРТАЛ '!$A$6:$A$97</definedName>
    <definedName name="Z_2986D4DF_80ED_4517_ABD6_04526F8A0CCA_.wvu.FilterData" localSheetId="0" hidden="1">' I КВАРТАЛ'!$A$6:$A$97</definedName>
    <definedName name="Z_2AE1DCD3_CC85_4CD0_84E5_2766F4F3A78E_.wvu.Cols" localSheetId="3" hidden="1">'IV КВАРТАЛ и СВОД V-мов и $$ '!#REF!</definedName>
    <definedName name="Z_2AE1DCD3_CC85_4CD0_84E5_2766F4F3A78E_.wvu.FilterData" localSheetId="0" hidden="1">' I КВАРТАЛ'!$A$6:$A$97</definedName>
    <definedName name="Z_2AE1DCD3_CC85_4CD0_84E5_2766F4F3A78E_.wvu.FilterData" localSheetId="2" hidden="1">' III КВАРТАЛ '!$A$6:$A$97</definedName>
    <definedName name="Z_2AE1DCD3_CC85_4CD0_84E5_2766F4F3A78E_.wvu.FilterData" localSheetId="1" hidden="1">'II КВАРТАЛ '!$A$6:$A$97</definedName>
    <definedName name="Z_2AE1DCD3_CC85_4CD0_84E5_2766F4F3A78E_.wvu.FilterData" localSheetId="3" hidden="1">'IV КВАРТАЛ и СВОД V-мов и $$ '!$A$6:$A$98</definedName>
    <definedName name="Z_2AE1DCD3_CC85_4CD0_84E5_2766F4F3A78E_.wvu.PrintArea" localSheetId="0" hidden="1">' I КВАРТАЛ'!$A$2:$A$101</definedName>
    <definedName name="Z_2AE1DCD3_CC85_4CD0_84E5_2766F4F3A78E_.wvu.PrintArea" localSheetId="2" hidden="1">' III КВАРТАЛ '!$A$1:$A$107</definedName>
    <definedName name="Z_2AE1DCD3_CC85_4CD0_84E5_2766F4F3A78E_.wvu.PrintArea" localSheetId="1" hidden="1">'II КВАРТАЛ '!$A$1:$A$98</definedName>
    <definedName name="Z_2AE1DCD3_CC85_4CD0_84E5_2766F4F3A78E_.wvu.PrintArea" localSheetId="3" hidden="1">'IV КВАРТАЛ и СВОД V-мов и $$ '!$A$1:$A$99</definedName>
    <definedName name="Z_2AE1DCD3_CC85_4CD0_84E5_2766F4F3A78E_.wvu.PrintTitles" localSheetId="0" hidden="1">' I КВАРТАЛ'!$5:$6</definedName>
    <definedName name="Z_2AE1DCD3_CC85_4CD0_84E5_2766F4F3A78E_.wvu.PrintTitles" localSheetId="2" hidden="1">' III КВАРТАЛ '!$5:$6</definedName>
    <definedName name="Z_2AE1DCD3_CC85_4CD0_84E5_2766F4F3A78E_.wvu.PrintTitles" localSheetId="1" hidden="1">'II КВАРТАЛ '!$5:$6</definedName>
    <definedName name="Z_2AE1DCD3_CC85_4CD0_84E5_2766F4F3A78E_.wvu.PrintTitles" localSheetId="3" hidden="1">'IV КВАРТАЛ и СВОД V-мов и $$ '!$5:$6</definedName>
    <definedName name="Z_305AFCE4_66C4_4B41_A84D_AFEE689BB356_.wvu.FilterData" localSheetId="3" hidden="1">'IV КВАРТАЛ и СВОД V-мов и $$ '!$A$6:$A$98</definedName>
    <definedName name="Z_3C7D7E22_DE52_45BC_A943_DD9B8B8521A4_.wvu.FilterData" localSheetId="3" hidden="1">'IV КВАРТАЛ и СВОД V-мов и $$ '!$A$6:$A$98</definedName>
    <definedName name="Z_3D72D69E_3E0A_439E_9838_ECF5BA16EC9E_.wvu.Cols" localSheetId="3" hidden="1">'IV КВАРТАЛ и СВОД V-мов и $$ '!#REF!</definedName>
    <definedName name="Z_3D72D69E_3E0A_439E_9838_ECF5BA16EC9E_.wvu.FilterData" localSheetId="0" hidden="1">' I КВАРТАЛ'!$A$6:$BN$97</definedName>
    <definedName name="Z_3D72D69E_3E0A_439E_9838_ECF5BA16EC9E_.wvu.FilterData" localSheetId="2" hidden="1">' III КВАРТАЛ '!$A$6:$BN$97</definedName>
    <definedName name="Z_3D72D69E_3E0A_439E_9838_ECF5BA16EC9E_.wvu.FilterData" localSheetId="1" hidden="1">'II КВАРТАЛ '!$A$6:$BN$97</definedName>
    <definedName name="Z_3D72D69E_3E0A_439E_9838_ECF5BA16EC9E_.wvu.FilterData" localSheetId="3" hidden="1">'IV КВАРТАЛ и СВОД V-мов и $$ '!$A$6:$EG$98</definedName>
    <definedName name="Z_3D72D69E_3E0A_439E_9838_ECF5BA16EC9E_.wvu.PrintArea" localSheetId="0" hidden="1">' I КВАРТАЛ'!$A$2:$A$101</definedName>
    <definedName name="Z_3D72D69E_3E0A_439E_9838_ECF5BA16EC9E_.wvu.PrintArea" localSheetId="2" hidden="1">' III КВАРТАЛ '!$A$1:$A$107</definedName>
    <definedName name="Z_3D72D69E_3E0A_439E_9838_ECF5BA16EC9E_.wvu.PrintArea" localSheetId="1" hidden="1">'II КВАРТАЛ '!$A$1:$A$98</definedName>
    <definedName name="Z_3D72D69E_3E0A_439E_9838_ECF5BA16EC9E_.wvu.PrintArea" localSheetId="3" hidden="1">'IV КВАРТАЛ и СВОД V-мов и $$ '!$A$1:$A$99</definedName>
    <definedName name="Z_3D72D69E_3E0A_439E_9838_ECF5BA16EC9E_.wvu.PrintTitles" localSheetId="0" hidden="1">' I КВАРТАЛ'!$5:$6</definedName>
    <definedName name="Z_3D72D69E_3E0A_439E_9838_ECF5BA16EC9E_.wvu.PrintTitles" localSheetId="2" hidden="1">' III КВАРТАЛ '!$5:$6</definedName>
    <definedName name="Z_3D72D69E_3E0A_439E_9838_ECF5BA16EC9E_.wvu.PrintTitles" localSheetId="1" hidden="1">'II КВАРТАЛ '!$5:$6</definedName>
    <definedName name="Z_3D72D69E_3E0A_439E_9838_ECF5BA16EC9E_.wvu.PrintTitles" localSheetId="3" hidden="1">'IV КВАРТАЛ и СВОД V-мов и $$ '!$5:$6</definedName>
    <definedName name="Z_42CEB1E2_ABEC_4D25_85BE_61E20402B636_.wvu.FilterData" localSheetId="0" hidden="1">' I КВАРТАЛ'!$A$6:$A$97</definedName>
    <definedName name="Z_42CEB1E2_ABEC_4D25_85BE_61E20402B636_.wvu.FilterData" localSheetId="2" hidden="1">' III КВАРТАЛ '!$A$6:$A$97</definedName>
    <definedName name="Z_42CEB1E2_ABEC_4D25_85BE_61E20402B636_.wvu.FilterData" localSheetId="1" hidden="1">'II КВАРТАЛ '!$A$6:$A$97</definedName>
    <definedName name="Z_42CEB1E2_ABEC_4D25_85BE_61E20402B636_.wvu.FilterData" localSheetId="3" hidden="1">'IV КВАРТАЛ и СВОД V-мов и $$ '!$A$6:$A$98</definedName>
    <definedName name="Z_72419878_B362_4713_BA00_E16CF58D4808_.wvu.FilterData" localSheetId="0" hidden="1">' I КВАРТАЛ'!$A$6:$A$97</definedName>
    <definedName name="Z_72419878_B362_4713_BA00_E16CF58D4808_.wvu.FilterData" localSheetId="1" hidden="1">'II КВАРТАЛ '!$A$6:$A$97</definedName>
    <definedName name="Z_72419878_B362_4713_BA00_E16CF58D4808_.wvu.FilterData" localSheetId="3" hidden="1">'IV КВАРТАЛ и СВОД V-мов и $$ '!$A$6:$A$98</definedName>
    <definedName name="Z_8CB21BA2_AB8D_4A36_B56B_75FE76BF3614_.wvu.FilterData" localSheetId="0" hidden="1">' I КВАРТАЛ'!$A$6:$A$97</definedName>
    <definedName name="Z_8CB21BA2_AB8D_4A36_B56B_75FE76BF3614_.wvu.FilterData" localSheetId="2" hidden="1">' III КВАРТАЛ '!$A$6:$A$97</definedName>
    <definedName name="Z_8CB21BA2_AB8D_4A36_B56B_75FE76BF3614_.wvu.FilterData" localSheetId="1" hidden="1">'II КВАРТАЛ '!$A$6:$A$97</definedName>
    <definedName name="Z_8CB21BA2_AB8D_4A36_B56B_75FE76BF3614_.wvu.FilterData" localSheetId="3" hidden="1">'IV КВАРТАЛ и СВОД V-мов и $$ '!$A$6:$A$98</definedName>
    <definedName name="Z_8ED51EEE_9753_49F3_98DF_768537E83DAD_.wvu.Cols" localSheetId="3" hidden="1">'IV КВАРТАЛ и СВОД V-мов и $$ '!#REF!</definedName>
    <definedName name="Z_8ED51EEE_9753_49F3_98DF_768537E83DAD_.wvu.FilterData" localSheetId="0" hidden="1">' I КВАРТАЛ'!$A$6:$A$97</definedName>
    <definedName name="Z_8ED51EEE_9753_49F3_98DF_768537E83DAD_.wvu.FilterData" localSheetId="2" hidden="1">' III КВАРТАЛ '!$A$6:$A$97</definedName>
    <definedName name="Z_8ED51EEE_9753_49F3_98DF_768537E83DAD_.wvu.FilterData" localSheetId="1" hidden="1">'II КВАРТАЛ '!$A$6:$A$97</definedName>
    <definedName name="Z_8ED51EEE_9753_49F3_98DF_768537E83DAD_.wvu.FilterData" localSheetId="3" hidden="1">'IV КВАРТАЛ и СВОД V-мов и $$ '!$A$6:$A$98</definedName>
    <definedName name="Z_8ED51EEE_9753_49F3_98DF_768537E83DAD_.wvu.PrintArea" localSheetId="0" hidden="1">' I КВАРТАЛ'!$A$2:$A$101</definedName>
    <definedName name="Z_8ED51EEE_9753_49F3_98DF_768537E83DAD_.wvu.PrintArea" localSheetId="2" hidden="1">' III КВАРТАЛ '!$A$1:$A$107</definedName>
    <definedName name="Z_8ED51EEE_9753_49F3_98DF_768537E83DAD_.wvu.PrintArea" localSheetId="1" hidden="1">'II КВАРТАЛ '!$A$1:$A$98</definedName>
    <definedName name="Z_8ED51EEE_9753_49F3_98DF_768537E83DAD_.wvu.PrintArea" localSheetId="3" hidden="1">'IV КВАРТАЛ и СВОД V-мов и $$ '!$A$1:$A$99</definedName>
    <definedName name="Z_8ED51EEE_9753_49F3_98DF_768537E83DAD_.wvu.PrintTitles" localSheetId="0" hidden="1">' I КВАРТАЛ'!$5:$6</definedName>
    <definedName name="Z_8ED51EEE_9753_49F3_98DF_768537E83DAD_.wvu.PrintTitles" localSheetId="2" hidden="1">' III КВАРТАЛ '!$5:$6</definedName>
    <definedName name="Z_8ED51EEE_9753_49F3_98DF_768537E83DAD_.wvu.PrintTitles" localSheetId="1" hidden="1">'II КВАРТАЛ '!$5:$6</definedName>
    <definedName name="Z_8ED51EEE_9753_49F3_98DF_768537E83DAD_.wvu.PrintTitles" localSheetId="3" hidden="1">'IV КВАРТАЛ и СВОД V-мов и $$ '!$5:$6</definedName>
    <definedName name="Z_9784C23B_239B_4CA0_A170_4E2FB957F671_.wvu.Cols" localSheetId="3" hidden="1">'IV КВАРТАЛ и СВОД V-мов и $$ '!#REF!</definedName>
    <definedName name="Z_9784C23B_239B_4CA0_A170_4E2FB957F671_.wvu.FilterData" localSheetId="0" hidden="1">' I КВАРТАЛ'!$A$6:$A$97</definedName>
    <definedName name="Z_9784C23B_239B_4CA0_A170_4E2FB957F671_.wvu.FilterData" localSheetId="2" hidden="1">' III КВАРТАЛ '!$A$6:$A$97</definedName>
    <definedName name="Z_9784C23B_239B_4CA0_A170_4E2FB957F671_.wvu.FilterData" localSheetId="1" hidden="1">'II КВАРТАЛ '!$A$6:$A$97</definedName>
    <definedName name="Z_9784C23B_239B_4CA0_A170_4E2FB957F671_.wvu.FilterData" localSheetId="3" hidden="1">'IV КВАРТАЛ и СВОД V-мов и $$ '!$A$6:$A$98</definedName>
    <definedName name="Z_9784C23B_239B_4CA0_A170_4E2FB957F671_.wvu.PrintArea" localSheetId="0" hidden="1">' I КВАРТАЛ'!$A$2:$A$101</definedName>
    <definedName name="Z_9784C23B_239B_4CA0_A170_4E2FB957F671_.wvu.PrintArea" localSheetId="2" hidden="1">' III КВАРТАЛ '!$A$1:$A$107</definedName>
    <definedName name="Z_9784C23B_239B_4CA0_A170_4E2FB957F671_.wvu.PrintArea" localSheetId="1" hidden="1">'II КВАРТАЛ '!$A$1:$A$98</definedName>
    <definedName name="Z_9784C23B_239B_4CA0_A170_4E2FB957F671_.wvu.PrintArea" localSheetId="3" hidden="1">'IV КВАРТАЛ и СВОД V-мов и $$ '!$A$1:$A$99</definedName>
    <definedName name="Z_9784C23B_239B_4CA0_A170_4E2FB957F671_.wvu.PrintTitles" localSheetId="0" hidden="1">' I КВАРТАЛ'!$5:$6</definedName>
    <definedName name="Z_9784C23B_239B_4CA0_A170_4E2FB957F671_.wvu.PrintTitles" localSheetId="2" hidden="1">' III КВАРТАЛ '!$5:$6</definedName>
    <definedName name="Z_9784C23B_239B_4CA0_A170_4E2FB957F671_.wvu.PrintTitles" localSheetId="1" hidden="1">'II КВАРТАЛ '!$5:$6</definedName>
    <definedName name="Z_9784C23B_239B_4CA0_A170_4E2FB957F671_.wvu.PrintTitles" localSheetId="3" hidden="1">'IV КВАРТАЛ и СВОД V-мов и $$ '!$5:$6</definedName>
    <definedName name="Z_9784C23B_239B_4CA0_A170_4E2FB957F671_.wvu.Rows" localSheetId="1" hidden="1">'II КВАРТАЛ '!$3:$3</definedName>
    <definedName name="Z_9784C23B_239B_4CA0_A170_4E2FB957F671_.wvu.Rows" localSheetId="3" hidden="1">'IV КВАРТАЛ и СВОД V-мов и $$ '!$3:$3</definedName>
    <definedName name="Z_AB716CE2_1068_476B_B276_BF107CB419BD_.wvu.FilterData" localSheetId="3" hidden="1">'IV КВАРТАЛ и СВОД V-мов и $$ '!$A$6:$A$98</definedName>
    <definedName name="Z_ACF87F53_1AEA_447F_977C_E128D74701DF_.wvu.FilterData" localSheetId="0" hidden="1">' I КВАРТАЛ'!$A$6:$A$97</definedName>
    <definedName name="Z_ACF87F53_1AEA_447F_977C_E128D74701DF_.wvu.FilterData" localSheetId="2" hidden="1">' III КВАРТАЛ '!$A$6:$A$97</definedName>
    <definedName name="Z_ACF87F53_1AEA_447F_977C_E128D74701DF_.wvu.FilterData" localSheetId="1" hidden="1">'II КВАРТАЛ '!$A$6:$A$97</definedName>
    <definedName name="Z_ACF87F53_1AEA_447F_977C_E128D74701DF_.wvu.FilterData" localSheetId="3" hidden="1">'IV КВАРТАЛ и СВОД V-мов и $$ '!$A$6:$A$98</definedName>
    <definedName name="Z_D06AC286_9AFF_40EA_B29D_8D3F5189A51C_.wvu.FilterData" localSheetId="3" hidden="1">'IV КВАРТАЛ и СВОД V-мов и $$ '!$A$6:$A$98</definedName>
    <definedName name="Z_DF0A33CF_78F3_48B6_BD8B_8313C630C8FB_.wvu.FilterData" localSheetId="3" hidden="1">'IV КВАРТАЛ и СВОД V-мов и $$ '!$A$6:$A$98</definedName>
    <definedName name="Z_EF89D82D_307D_41C5_8DC5_0AC0B8CDE711_.wvu.Cols" localSheetId="3" hidden="1">'IV КВАРТАЛ и СВОД V-мов и $$ '!#REF!</definedName>
    <definedName name="Z_EF89D82D_307D_41C5_8DC5_0AC0B8CDE711_.wvu.FilterData" localSheetId="0" hidden="1">' I КВАРТАЛ'!$A$6:$BN$97</definedName>
    <definedName name="Z_EF89D82D_307D_41C5_8DC5_0AC0B8CDE711_.wvu.FilterData" localSheetId="2" hidden="1">' III КВАРТАЛ '!$A$6:$BN$97</definedName>
    <definedName name="Z_EF89D82D_307D_41C5_8DC5_0AC0B8CDE711_.wvu.FilterData" localSheetId="1" hidden="1">'II КВАРТАЛ '!$A$6:$BN$97</definedName>
    <definedName name="Z_EF89D82D_307D_41C5_8DC5_0AC0B8CDE711_.wvu.FilterData" localSheetId="3" hidden="1">'IV КВАРТАЛ и СВОД V-мов и $$ '!$A$6:$EG$98</definedName>
    <definedName name="Z_EF89D82D_307D_41C5_8DC5_0AC0B8CDE711_.wvu.PrintArea" localSheetId="0" hidden="1">' I КВАРТАЛ'!$A$2:$A$101</definedName>
    <definedName name="Z_EF89D82D_307D_41C5_8DC5_0AC0B8CDE711_.wvu.PrintArea" localSheetId="2" hidden="1">' III КВАРТАЛ '!$A$1:$A$107</definedName>
    <definedName name="Z_EF89D82D_307D_41C5_8DC5_0AC0B8CDE711_.wvu.PrintArea" localSheetId="1" hidden="1">'II КВАРТАЛ '!$A$1:$A$98</definedName>
    <definedName name="Z_EF89D82D_307D_41C5_8DC5_0AC0B8CDE711_.wvu.PrintArea" localSheetId="3" hidden="1">'IV КВАРТАЛ и СВОД V-мов и $$ '!$A$1:$A$99</definedName>
    <definedName name="Z_EF89D82D_307D_41C5_8DC5_0AC0B8CDE711_.wvu.PrintTitles" localSheetId="0" hidden="1">' I КВАРТАЛ'!$5:$6</definedName>
    <definedName name="Z_EF89D82D_307D_41C5_8DC5_0AC0B8CDE711_.wvu.PrintTitles" localSheetId="2" hidden="1">' III КВАРТАЛ '!$5:$6</definedName>
    <definedName name="Z_EF89D82D_307D_41C5_8DC5_0AC0B8CDE711_.wvu.PrintTitles" localSheetId="1" hidden="1">'II КВАРТАЛ '!$5:$6</definedName>
    <definedName name="Z_EF89D82D_307D_41C5_8DC5_0AC0B8CDE711_.wvu.PrintTitles" localSheetId="3" hidden="1">'IV КВАРТАЛ и СВОД V-мов и $$ '!$5:$6</definedName>
    <definedName name="_xlnm.Print_Titles" localSheetId="0">' I КВАРТАЛ'!$5:$6</definedName>
    <definedName name="_xlnm.Print_Titles" localSheetId="2">' III КВАРТАЛ '!$5:$6</definedName>
    <definedName name="_xlnm.Print_Titles" localSheetId="1">'II КВАРТАЛ '!$5:$6</definedName>
    <definedName name="_xlnm.Print_Titles" localSheetId="3">'IV КВАРТАЛ и СВОД V-мов и $$ '!$5:$6</definedName>
    <definedName name="_xlnm.Print_Area" localSheetId="0">' I КВАРТАЛ'!$A$2:$A$101</definedName>
    <definedName name="_xlnm.Print_Area" localSheetId="2">' III КВАРТАЛ '!$A$1:$A$107</definedName>
    <definedName name="_xlnm.Print_Area" localSheetId="1">'II КВАРТАЛ '!$A$1:$A$98</definedName>
    <definedName name="_xlnm.Print_Area" localSheetId="3">'IV КВАРТАЛ и СВОД V-мов и $$ '!$A$1:$A$99</definedName>
  </definedNames>
  <calcPr calcId="145621"/>
  <customWorkbookViews>
    <customWorkbookView name="Меркулова Евгения Маликовна - Личное представление" guid="{9784C23B-239B-4CA0-A170-4E2FB957F671}" mergeInterval="0" personalView="1" maximized="1" xWindow="-8" yWindow="-8" windowWidth="1936" windowHeight="1056" tabRatio="407" activeSheetId="4"/>
    <customWorkbookView name="Артамонова Елена Николаевна - Личное представление" guid="{8ED51EEE-9753-49F3-98DF-768537E83DAD}" mergeInterval="0" personalView="1" maximized="1" xWindow="-8" yWindow="-8" windowWidth="1936" windowHeight="1056" tabRatio="849" activeSheetId="4"/>
    <customWorkbookView name="111 - Личное представление" guid="{2AE1DCD3-CC85-4CD0-84E5-2766F4F3A78E}" mergeInterval="0" personalView="1" maximized="1" windowWidth="1362" windowHeight="553" tabRatio="849" activeSheetId="3"/>
    <customWorkbookView name="Богоявленская Ирина Викторовна - Личное представление" guid="{3D72D69E-3E0A-439E-9838-ECF5BA16EC9E}" mergeInterval="0" personalView="1" maximized="1" xWindow="-8" yWindow="-8" windowWidth="1936" windowHeight="1056" tabRatio="849" activeSheetId="4"/>
    <customWorkbookView name="Андреев Андрей Николаевич - Личное представление" guid="{EF89D82D-307D-41C5-8DC5-0AC0B8CDE711}" mergeInterval="0" personalView="1" maximized="1" xWindow="-8" yWindow="-8" windowWidth="1936" windowHeight="1056" tabRatio="849" activeSheetId="4"/>
  </customWorkbookViews>
</workbook>
</file>

<file path=xl/calcChain.xml><?xml version="1.0" encoding="utf-8"?>
<calcChain xmlns="http://schemas.openxmlformats.org/spreadsheetml/2006/main">
  <c r="EB101" i="4" l="1"/>
  <c r="BG96" i="4" l="1"/>
  <c r="BG95" i="4"/>
  <c r="BG92" i="4"/>
  <c r="BG87" i="4"/>
  <c r="BG83" i="4"/>
  <c r="BG81" i="4"/>
  <c r="BG79" i="4"/>
  <c r="BG77" i="4"/>
  <c r="BG75" i="4"/>
  <c r="BG73" i="4"/>
  <c r="BG72" i="4"/>
  <c r="BG70" i="4"/>
  <c r="BG67" i="4"/>
  <c r="BG66" i="4"/>
  <c r="BG61" i="4"/>
  <c r="BG60" i="4"/>
  <c r="BG59" i="4"/>
  <c r="BG57" i="4"/>
  <c r="BG56" i="4"/>
  <c r="BG55" i="4"/>
  <c r="BG54" i="4"/>
  <c r="BG53" i="4"/>
  <c r="BG52" i="4"/>
  <c r="BG51" i="4"/>
  <c r="BG50" i="4"/>
  <c r="BG49" i="4"/>
  <c r="BG48" i="4"/>
  <c r="BG45" i="4"/>
  <c r="BG44" i="4"/>
  <c r="BG43" i="4"/>
  <c r="BG42" i="4"/>
  <c r="BG41" i="4"/>
  <c r="BG40" i="4"/>
  <c r="BG39" i="4"/>
  <c r="BG38" i="4"/>
  <c r="BG37" i="4"/>
  <c r="BG36" i="4"/>
  <c r="BG34" i="4"/>
  <c r="BG32" i="4"/>
  <c r="BG31" i="4"/>
  <c r="BG30" i="4"/>
  <c r="BG27" i="4"/>
  <c r="BG26" i="4"/>
  <c r="BG25" i="4"/>
  <c r="BG24" i="4"/>
  <c r="BG23" i="4"/>
  <c r="BG22" i="4"/>
  <c r="BG21" i="4"/>
  <c r="BG20" i="4"/>
  <c r="BG19" i="4"/>
  <c r="BG18" i="4"/>
  <c r="BG17" i="4"/>
  <c r="BG16" i="4"/>
  <c r="BG14" i="4"/>
  <c r="BG13" i="4"/>
  <c r="BG12" i="4"/>
  <c r="BG10" i="4"/>
  <c r="BG9" i="4"/>
  <c r="BG8" i="4"/>
  <c r="BG7" i="4"/>
  <c r="BA81" i="4"/>
  <c r="BA70" i="4"/>
  <c r="BA64" i="4"/>
  <c r="BA63" i="4"/>
  <c r="BA61" i="4"/>
  <c r="BA60" i="4"/>
  <c r="BA59" i="4"/>
  <c r="BA57" i="4"/>
  <c r="BA56" i="4"/>
  <c r="BA55" i="4"/>
  <c r="BA54" i="4"/>
  <c r="BA52" i="4"/>
  <c r="BA51" i="4"/>
  <c r="BA49" i="4"/>
  <c r="BA48" i="4"/>
  <c r="BA45" i="4"/>
  <c r="BA44" i="4"/>
  <c r="BA42" i="4"/>
  <c r="BA41" i="4"/>
  <c r="BA39" i="4"/>
  <c r="BA36" i="4"/>
  <c r="BA33" i="4"/>
  <c r="BA32" i="4"/>
  <c r="BA31" i="4"/>
  <c r="BA30" i="4"/>
  <c r="BA27" i="4"/>
  <c r="BA26" i="4"/>
  <c r="BA25" i="4"/>
  <c r="BA24" i="4"/>
  <c r="BA23" i="4"/>
  <c r="BA22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AU94" i="4"/>
  <c r="AU93" i="4"/>
  <c r="AU89" i="4"/>
  <c r="AU88" i="4"/>
  <c r="AU84" i="4"/>
  <c r="AU79" i="4"/>
  <c r="AU78" i="4"/>
  <c r="AU63" i="4"/>
  <c r="AU62" i="4"/>
  <c r="AU61" i="4"/>
  <c r="AU60" i="4"/>
  <c r="AU59" i="4"/>
  <c r="AU58" i="4"/>
  <c r="AU57" i="4"/>
  <c r="AU56" i="4"/>
  <c r="AU55" i="4"/>
  <c r="AU54" i="4"/>
  <c r="AU53" i="4"/>
  <c r="AU52" i="4"/>
  <c r="AU51" i="4"/>
  <c r="AU49" i="4"/>
  <c r="AU48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O91" i="4"/>
  <c r="AO90" i="4"/>
  <c r="AO85" i="4"/>
  <c r="AO79" i="4"/>
  <c r="AO63" i="4"/>
  <c r="AO61" i="4"/>
  <c r="AO60" i="4"/>
  <c r="AO59" i="4"/>
  <c r="AO58" i="4"/>
  <c r="AO57" i="4"/>
  <c r="AO56" i="4"/>
  <c r="AO55" i="4"/>
  <c r="AO54" i="4"/>
  <c r="AO53" i="4"/>
  <c r="AO52" i="4"/>
  <c r="AO51" i="4"/>
  <c r="AO49" i="4"/>
  <c r="AO48" i="4"/>
  <c r="AO45" i="4"/>
  <c r="AO44" i="4"/>
  <c r="AO43" i="4"/>
  <c r="AO42" i="4"/>
  <c r="AO41" i="4"/>
  <c r="AO40" i="4"/>
  <c r="AO39" i="4"/>
  <c r="AO38" i="4"/>
  <c r="AO37" i="4"/>
  <c r="AO36" i="4"/>
  <c r="AO34" i="4"/>
  <c r="AO32" i="4"/>
  <c r="AO31" i="4"/>
  <c r="AO30" i="4"/>
  <c r="AO29" i="4"/>
  <c r="AO27" i="4"/>
  <c r="AO26" i="4"/>
  <c r="AO25" i="4"/>
  <c r="AO24" i="4"/>
  <c r="AO23" i="4"/>
  <c r="AO22" i="4"/>
  <c r="AO21" i="4"/>
  <c r="AO20" i="4"/>
  <c r="AO19" i="4"/>
  <c r="AO13" i="4"/>
  <c r="AO12" i="4"/>
  <c r="AO11" i="4"/>
  <c r="AO10" i="4"/>
  <c r="AO9" i="4"/>
  <c r="AO8" i="4"/>
  <c r="AO7" i="4"/>
  <c r="AI61" i="4"/>
  <c r="AI60" i="4"/>
  <c r="AI59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4" i="4"/>
  <c r="AI43" i="4"/>
  <c r="AI42" i="4"/>
  <c r="AI41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C87" i="4"/>
  <c r="AC86" i="4"/>
  <c r="AC82" i="4"/>
  <c r="AC80" i="4"/>
  <c r="AC77" i="4"/>
  <c r="AC76" i="4"/>
  <c r="AC75" i="4"/>
  <c r="AC74" i="4"/>
  <c r="AC72" i="4"/>
  <c r="AC71" i="4"/>
  <c r="AC70" i="4"/>
  <c r="AC69" i="4"/>
  <c r="AC68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W71" i="4"/>
  <c r="W61" i="4"/>
  <c r="W59" i="4"/>
  <c r="W57" i="4"/>
  <c r="W56" i="4"/>
  <c r="W55" i="4"/>
  <c r="W54" i="4"/>
  <c r="W53" i="4"/>
  <c r="W52" i="4"/>
  <c r="W51" i="4"/>
  <c r="W49" i="4"/>
  <c r="W48" i="4"/>
  <c r="W46" i="4"/>
  <c r="W44" i="4"/>
  <c r="W43" i="4"/>
  <c r="W42" i="4"/>
  <c r="W41" i="4"/>
  <c r="W36" i="4"/>
  <c r="W32" i="4"/>
  <c r="W31" i="4"/>
  <c r="W30" i="4"/>
  <c r="W29" i="4"/>
  <c r="W28" i="4"/>
  <c r="W27" i="4"/>
  <c r="W26" i="4"/>
  <c r="W25" i="4"/>
  <c r="W24" i="4"/>
  <c r="W23" i="4"/>
  <c r="W22" i="4"/>
  <c r="W21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Q58" i="4"/>
  <c r="Q45" i="4"/>
  <c r="Q40" i="4"/>
  <c r="Q39" i="4"/>
  <c r="Q38" i="4"/>
  <c r="Q37" i="4"/>
  <c r="Q36" i="4"/>
  <c r="Q34" i="4"/>
  <c r="Q13" i="4"/>
  <c r="K87" i="4"/>
  <c r="K86" i="4"/>
  <c r="K82" i="4"/>
  <c r="K80" i="4"/>
  <c r="K76" i="4"/>
  <c r="K75" i="4"/>
  <c r="K74" i="4"/>
  <c r="K71" i="4"/>
  <c r="K69" i="4"/>
  <c r="K68" i="4"/>
  <c r="K65" i="4"/>
  <c r="K64" i="4"/>
  <c r="K63" i="4"/>
  <c r="K62" i="4"/>
  <c r="K61" i="4"/>
  <c r="K60" i="4"/>
  <c r="K59" i="4"/>
  <c r="K57" i="4"/>
  <c r="K56" i="4"/>
  <c r="K55" i="4"/>
  <c r="K54" i="4"/>
  <c r="K53" i="4"/>
  <c r="K52" i="4"/>
  <c r="K51" i="4"/>
  <c r="K50" i="4"/>
  <c r="K49" i="4"/>
  <c r="K48" i="4"/>
  <c r="K46" i="4"/>
  <c r="K45" i="4"/>
  <c r="K44" i="4"/>
  <c r="K43" i="4"/>
  <c r="K42" i="4"/>
  <c r="K41" i="4"/>
  <c r="K40" i="4"/>
  <c r="K39" i="4"/>
  <c r="K38" i="4"/>
  <c r="K36" i="4"/>
  <c r="K34" i="4"/>
  <c r="K32" i="4"/>
  <c r="K31" i="4"/>
  <c r="K30" i="4"/>
  <c r="K29" i="4"/>
  <c r="K28" i="4"/>
  <c r="K27" i="4"/>
  <c r="K26" i="4"/>
  <c r="K25" i="4"/>
  <c r="K24" i="4"/>
  <c r="K23" i="4"/>
  <c r="K22" i="4"/>
  <c r="K21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E60" i="4"/>
  <c r="E59" i="4"/>
  <c r="E57" i="4"/>
  <c r="E54" i="4"/>
  <c r="E53" i="4"/>
  <c r="E52" i="4"/>
  <c r="E51" i="4"/>
  <c r="E49" i="4"/>
  <c r="E48" i="4"/>
  <c r="E47" i="4"/>
  <c r="E46" i="4"/>
  <c r="E44" i="4"/>
  <c r="E43" i="4"/>
  <c r="E42" i="4"/>
  <c r="E41" i="4"/>
  <c r="E32" i="4"/>
  <c r="E31" i="4"/>
  <c r="E30" i="4"/>
  <c r="E29" i="4"/>
  <c r="E28" i="4"/>
  <c r="E27" i="4"/>
  <c r="E26" i="4"/>
  <c r="E25" i="4"/>
  <c r="E24" i="4"/>
  <c r="E23" i="4"/>
  <c r="E22" i="4"/>
  <c r="E21" i="4"/>
  <c r="E10" i="4"/>
  <c r="E9" i="4"/>
  <c r="E8" i="4"/>
  <c r="E7" i="4"/>
  <c r="BG96" i="3"/>
  <c r="BG95" i="3"/>
  <c r="BG92" i="3"/>
  <c r="BG87" i="3"/>
  <c r="BG83" i="3"/>
  <c r="BG81" i="3"/>
  <c r="BG79" i="3"/>
  <c r="BG77" i="3"/>
  <c r="BG75" i="3"/>
  <c r="BG73" i="3"/>
  <c r="BG72" i="3"/>
  <c r="BG70" i="3"/>
  <c r="BG67" i="3"/>
  <c r="BG66" i="3"/>
  <c r="BG61" i="3"/>
  <c r="BG60" i="3"/>
  <c r="BG59" i="3"/>
  <c r="BG57" i="3"/>
  <c r="BG56" i="3"/>
  <c r="BG55" i="3"/>
  <c r="BG54" i="3"/>
  <c r="BG53" i="3"/>
  <c r="BG52" i="3"/>
  <c r="BG51" i="3"/>
  <c r="BG50" i="3"/>
  <c r="BG49" i="3"/>
  <c r="BG48" i="3"/>
  <c r="BG45" i="3"/>
  <c r="BG44" i="3"/>
  <c r="BG43" i="3"/>
  <c r="BG42" i="3"/>
  <c r="BG41" i="3"/>
  <c r="BG40" i="3"/>
  <c r="BG39" i="3"/>
  <c r="BG38" i="3"/>
  <c r="BG37" i="3"/>
  <c r="BG36" i="3"/>
  <c r="BG34" i="3"/>
  <c r="BG32" i="3"/>
  <c r="BG31" i="3"/>
  <c r="BG30" i="3"/>
  <c r="BG27" i="3"/>
  <c r="BG26" i="3"/>
  <c r="BG25" i="3"/>
  <c r="BG24" i="3"/>
  <c r="BG23" i="3"/>
  <c r="BG22" i="3"/>
  <c r="BG21" i="3"/>
  <c r="BG20" i="3"/>
  <c r="BG19" i="3"/>
  <c r="BG18" i="3"/>
  <c r="BG17" i="3"/>
  <c r="BG16" i="3"/>
  <c r="BG14" i="3"/>
  <c r="BG13" i="3"/>
  <c r="BG12" i="3"/>
  <c r="BG10" i="3"/>
  <c r="BG9" i="3"/>
  <c r="BG8" i="3"/>
  <c r="BG7" i="3"/>
  <c r="BA81" i="3"/>
  <c r="BA70" i="3"/>
  <c r="BA64" i="3"/>
  <c r="BA63" i="3"/>
  <c r="BA61" i="3"/>
  <c r="BA60" i="3"/>
  <c r="BA59" i="3"/>
  <c r="BA57" i="3"/>
  <c r="BA56" i="3"/>
  <c r="BA55" i="3"/>
  <c r="BA54" i="3"/>
  <c r="BA52" i="3"/>
  <c r="BA51" i="3"/>
  <c r="BA49" i="3"/>
  <c r="BA48" i="3"/>
  <c r="BA45" i="3"/>
  <c r="BA44" i="3"/>
  <c r="BA42" i="3"/>
  <c r="BA41" i="3"/>
  <c r="BA39" i="3"/>
  <c r="BA36" i="3"/>
  <c r="BA33" i="3"/>
  <c r="BA32" i="3"/>
  <c r="BA31" i="3"/>
  <c r="BA30" i="3"/>
  <c r="BA27" i="3"/>
  <c r="BA26" i="3"/>
  <c r="BA25" i="3"/>
  <c r="BA24" i="3"/>
  <c r="BA23" i="3"/>
  <c r="BA22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AU94" i="3"/>
  <c r="AU93" i="3"/>
  <c r="AU89" i="3"/>
  <c r="AU88" i="3"/>
  <c r="AU84" i="3"/>
  <c r="AU79" i="3"/>
  <c r="AU78" i="3"/>
  <c r="AU63" i="3"/>
  <c r="AU62" i="3"/>
  <c r="AU61" i="3"/>
  <c r="AU60" i="3"/>
  <c r="AU59" i="3"/>
  <c r="AU58" i="3"/>
  <c r="AU57" i="3"/>
  <c r="AU56" i="3"/>
  <c r="AU55" i="3"/>
  <c r="AU54" i="3"/>
  <c r="AU53" i="3"/>
  <c r="AU52" i="3"/>
  <c r="AU51" i="3"/>
  <c r="AU49" i="3"/>
  <c r="AU48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O91" i="3"/>
  <c r="AO90" i="3"/>
  <c r="AO85" i="3"/>
  <c r="AO79" i="3"/>
  <c r="AO63" i="3"/>
  <c r="AO61" i="3"/>
  <c r="AO60" i="3"/>
  <c r="AO59" i="3"/>
  <c r="AO58" i="3"/>
  <c r="AO57" i="3"/>
  <c r="AO56" i="3"/>
  <c r="AO55" i="3"/>
  <c r="AO54" i="3"/>
  <c r="AO53" i="3"/>
  <c r="AO52" i="3"/>
  <c r="AO51" i="3"/>
  <c r="AO49" i="3"/>
  <c r="AO48" i="3"/>
  <c r="AO45" i="3"/>
  <c r="AO44" i="3"/>
  <c r="AO43" i="3"/>
  <c r="AO42" i="3"/>
  <c r="AO41" i="3"/>
  <c r="AO40" i="3"/>
  <c r="AO39" i="3"/>
  <c r="AO38" i="3"/>
  <c r="AO37" i="3"/>
  <c r="AO36" i="3"/>
  <c r="AO34" i="3"/>
  <c r="AO32" i="3"/>
  <c r="AO31" i="3"/>
  <c r="AO30" i="3"/>
  <c r="AO29" i="3"/>
  <c r="AO27" i="3"/>
  <c r="AO26" i="3"/>
  <c r="AO25" i="3"/>
  <c r="AO24" i="3"/>
  <c r="AO23" i="3"/>
  <c r="AO22" i="3"/>
  <c r="AO21" i="3"/>
  <c r="AO20" i="3"/>
  <c r="AO19" i="3"/>
  <c r="AO13" i="3"/>
  <c r="AO12" i="3"/>
  <c r="AO11" i="3"/>
  <c r="AO10" i="3"/>
  <c r="AO9" i="3"/>
  <c r="AO8" i="3"/>
  <c r="AO7" i="3"/>
  <c r="AI61" i="3"/>
  <c r="AI60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4" i="3"/>
  <c r="AI43" i="3"/>
  <c r="AI42" i="3"/>
  <c r="AI41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C87" i="3"/>
  <c r="AC86" i="3"/>
  <c r="AC82" i="3"/>
  <c r="AC80" i="3"/>
  <c r="AC77" i="3"/>
  <c r="AC76" i="3"/>
  <c r="AC75" i="3"/>
  <c r="AC74" i="3"/>
  <c r="AC72" i="3"/>
  <c r="AC71" i="3"/>
  <c r="AC70" i="3"/>
  <c r="AC69" i="3"/>
  <c r="AC68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W71" i="3"/>
  <c r="W61" i="3"/>
  <c r="W59" i="3"/>
  <c r="W57" i="3"/>
  <c r="W56" i="3"/>
  <c r="W55" i="3"/>
  <c r="W54" i="3"/>
  <c r="W53" i="3"/>
  <c r="W52" i="3"/>
  <c r="W51" i="3"/>
  <c r="W49" i="3"/>
  <c r="W48" i="3"/>
  <c r="W46" i="3"/>
  <c r="W44" i="3"/>
  <c r="W43" i="3"/>
  <c r="W42" i="3"/>
  <c r="W41" i="3"/>
  <c r="W36" i="3"/>
  <c r="W32" i="3"/>
  <c r="W31" i="3"/>
  <c r="W30" i="3"/>
  <c r="W29" i="3"/>
  <c r="W28" i="3"/>
  <c r="W27" i="3"/>
  <c r="W26" i="3"/>
  <c r="W25" i="3"/>
  <c r="W24" i="3"/>
  <c r="W23" i="3"/>
  <c r="W22" i="3"/>
  <c r="W21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Q58" i="3"/>
  <c r="Q45" i="3"/>
  <c r="Q40" i="3"/>
  <c r="Q39" i="3"/>
  <c r="Q38" i="3"/>
  <c r="Q37" i="3"/>
  <c r="Q36" i="3"/>
  <c r="Q34" i="3"/>
  <c r="Q13" i="3"/>
  <c r="K87" i="3"/>
  <c r="K86" i="3"/>
  <c r="K82" i="3"/>
  <c r="K80" i="3"/>
  <c r="K76" i="3"/>
  <c r="K75" i="3"/>
  <c r="K74" i="3"/>
  <c r="K71" i="3"/>
  <c r="K69" i="3"/>
  <c r="K68" i="3"/>
  <c r="K65" i="3"/>
  <c r="K64" i="3"/>
  <c r="K63" i="3"/>
  <c r="K62" i="3"/>
  <c r="K61" i="3"/>
  <c r="K60" i="3"/>
  <c r="K59" i="3"/>
  <c r="K57" i="3"/>
  <c r="K56" i="3"/>
  <c r="K55" i="3"/>
  <c r="K54" i="3"/>
  <c r="K53" i="3"/>
  <c r="K52" i="3"/>
  <c r="K51" i="3"/>
  <c r="K50" i="3"/>
  <c r="K49" i="3"/>
  <c r="K48" i="3"/>
  <c r="K46" i="3"/>
  <c r="K45" i="3"/>
  <c r="K44" i="3"/>
  <c r="K43" i="3"/>
  <c r="K42" i="3"/>
  <c r="K41" i="3"/>
  <c r="K40" i="3"/>
  <c r="K39" i="3"/>
  <c r="K38" i="3"/>
  <c r="K36" i="3"/>
  <c r="K34" i="3"/>
  <c r="K32" i="3"/>
  <c r="K31" i="3"/>
  <c r="K30" i="3"/>
  <c r="K29" i="3"/>
  <c r="K28" i="3"/>
  <c r="K27" i="3"/>
  <c r="K26" i="3"/>
  <c r="K25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E60" i="3"/>
  <c r="E59" i="3"/>
  <c r="E57" i="3"/>
  <c r="E54" i="3"/>
  <c r="E53" i="3"/>
  <c r="E52" i="3"/>
  <c r="E51" i="3"/>
  <c r="E49" i="3"/>
  <c r="E48" i="3"/>
  <c r="E47" i="3"/>
  <c r="E46" i="3"/>
  <c r="E44" i="3"/>
  <c r="E43" i="3"/>
  <c r="E42" i="3"/>
  <c r="E41" i="3"/>
  <c r="E32" i="3"/>
  <c r="E31" i="3"/>
  <c r="E30" i="3"/>
  <c r="E29" i="3"/>
  <c r="E28" i="3"/>
  <c r="E27" i="3"/>
  <c r="E26" i="3"/>
  <c r="E25" i="3"/>
  <c r="E24" i="3"/>
  <c r="E23" i="3"/>
  <c r="E22" i="3"/>
  <c r="E21" i="3"/>
  <c r="E10" i="3"/>
  <c r="E9" i="3"/>
  <c r="E8" i="3"/>
  <c r="E7" i="3"/>
  <c r="BG96" i="2" l="1"/>
  <c r="BG95" i="2"/>
  <c r="BG92" i="2"/>
  <c r="BG87" i="2"/>
  <c r="BG83" i="2"/>
  <c r="BG81" i="2"/>
  <c r="BG79" i="2"/>
  <c r="BG77" i="2"/>
  <c r="BG75" i="2"/>
  <c r="BG73" i="2"/>
  <c r="BG72" i="2"/>
  <c r="BG70" i="2"/>
  <c r="BG67" i="2"/>
  <c r="BG66" i="2"/>
  <c r="BG61" i="2"/>
  <c r="BG60" i="2"/>
  <c r="BG59" i="2"/>
  <c r="BG57" i="2"/>
  <c r="BG56" i="2"/>
  <c r="BG55" i="2"/>
  <c r="BG54" i="2"/>
  <c r="BG53" i="2"/>
  <c r="BG52" i="2"/>
  <c r="BG51" i="2"/>
  <c r="BG50" i="2"/>
  <c r="BG49" i="2"/>
  <c r="BG48" i="2"/>
  <c r="BG45" i="2"/>
  <c r="BG44" i="2"/>
  <c r="BG43" i="2"/>
  <c r="BG42" i="2"/>
  <c r="BG41" i="2"/>
  <c r="BG40" i="2"/>
  <c r="BG39" i="2"/>
  <c r="BG38" i="2"/>
  <c r="BG37" i="2"/>
  <c r="BG36" i="2"/>
  <c r="BG34" i="2"/>
  <c r="BG32" i="2"/>
  <c r="BG31" i="2"/>
  <c r="BG30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4" i="2"/>
  <c r="BG13" i="2"/>
  <c r="BG12" i="2"/>
  <c r="BG10" i="2"/>
  <c r="BG9" i="2"/>
  <c r="BG8" i="2"/>
  <c r="BG7" i="2"/>
  <c r="BA81" i="2"/>
  <c r="BA70" i="2"/>
  <c r="BA64" i="2"/>
  <c r="BA63" i="2"/>
  <c r="BA61" i="2"/>
  <c r="BA60" i="2"/>
  <c r="BA59" i="2"/>
  <c r="BA57" i="2"/>
  <c r="BA56" i="2"/>
  <c r="BA55" i="2"/>
  <c r="BA54" i="2"/>
  <c r="BA52" i="2"/>
  <c r="BA51" i="2"/>
  <c r="BA49" i="2"/>
  <c r="BA48" i="2"/>
  <c r="BA45" i="2"/>
  <c r="BA44" i="2"/>
  <c r="BA42" i="2"/>
  <c r="BA41" i="2"/>
  <c r="BA39" i="2"/>
  <c r="BA36" i="2"/>
  <c r="BA33" i="2"/>
  <c r="BA32" i="2"/>
  <c r="BA31" i="2"/>
  <c r="BA30" i="2"/>
  <c r="BA27" i="2"/>
  <c r="BA26" i="2"/>
  <c r="BA25" i="2"/>
  <c r="BA24" i="2"/>
  <c r="BA23" i="2"/>
  <c r="BA22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AU94" i="2"/>
  <c r="AU93" i="2"/>
  <c r="AU89" i="2"/>
  <c r="AU88" i="2"/>
  <c r="AU84" i="2"/>
  <c r="AU79" i="2"/>
  <c r="AU78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49" i="2"/>
  <c r="AU48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O91" i="2"/>
  <c r="AO90" i="2"/>
  <c r="AO85" i="2"/>
  <c r="AO79" i="2"/>
  <c r="AO63" i="2"/>
  <c r="AO61" i="2"/>
  <c r="AO60" i="2"/>
  <c r="AO59" i="2"/>
  <c r="AO58" i="2"/>
  <c r="AO57" i="2"/>
  <c r="AO56" i="2"/>
  <c r="AO55" i="2"/>
  <c r="AO54" i="2"/>
  <c r="AO53" i="2"/>
  <c r="AO52" i="2"/>
  <c r="AO51" i="2"/>
  <c r="AO49" i="2"/>
  <c r="AO48" i="2"/>
  <c r="AO45" i="2"/>
  <c r="AO44" i="2"/>
  <c r="AO43" i="2"/>
  <c r="AO42" i="2"/>
  <c r="AO41" i="2"/>
  <c r="AO40" i="2"/>
  <c r="AO39" i="2"/>
  <c r="AO38" i="2"/>
  <c r="AO37" i="2"/>
  <c r="AO36" i="2"/>
  <c r="AO34" i="2"/>
  <c r="AO32" i="2"/>
  <c r="AO31" i="2"/>
  <c r="AO30" i="2"/>
  <c r="AO29" i="2"/>
  <c r="AO27" i="2"/>
  <c r="AO26" i="2"/>
  <c r="AO25" i="2"/>
  <c r="AO24" i="2"/>
  <c r="AO23" i="2"/>
  <c r="AO22" i="2"/>
  <c r="AO21" i="2"/>
  <c r="AO20" i="2"/>
  <c r="AO19" i="2"/>
  <c r="AO13" i="2"/>
  <c r="AO12" i="2"/>
  <c r="AO11" i="2"/>
  <c r="AO10" i="2"/>
  <c r="AO9" i="2"/>
  <c r="AO8" i="2"/>
  <c r="AO7" i="2"/>
  <c r="AI61" i="2"/>
  <c r="AI60" i="2"/>
  <c r="AI59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4" i="2"/>
  <c r="AI43" i="2"/>
  <c r="AI42" i="2"/>
  <c r="AI41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C87" i="2"/>
  <c r="AC86" i="2"/>
  <c r="AC82" i="2"/>
  <c r="AC80" i="2"/>
  <c r="AC77" i="2"/>
  <c r="AC76" i="2"/>
  <c r="AC75" i="2"/>
  <c r="AC74" i="2"/>
  <c r="AC72" i="2"/>
  <c r="AC71" i="2"/>
  <c r="AC70" i="2"/>
  <c r="AC69" i="2"/>
  <c r="AC68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W71" i="2"/>
  <c r="W61" i="2"/>
  <c r="W59" i="2"/>
  <c r="W57" i="2"/>
  <c r="W56" i="2"/>
  <c r="W55" i="2"/>
  <c r="W54" i="2"/>
  <c r="W53" i="2"/>
  <c r="W52" i="2"/>
  <c r="W51" i="2"/>
  <c r="W49" i="2"/>
  <c r="W48" i="2"/>
  <c r="W46" i="2"/>
  <c r="W44" i="2"/>
  <c r="W43" i="2"/>
  <c r="W42" i="2"/>
  <c r="W41" i="2"/>
  <c r="W36" i="2"/>
  <c r="W32" i="2"/>
  <c r="W31" i="2"/>
  <c r="W30" i="2"/>
  <c r="W29" i="2"/>
  <c r="W28" i="2"/>
  <c r="W27" i="2"/>
  <c r="W26" i="2"/>
  <c r="W25" i="2"/>
  <c r="W24" i="2"/>
  <c r="W23" i="2"/>
  <c r="W22" i="2"/>
  <c r="W21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Q58" i="2"/>
  <c r="Q45" i="2"/>
  <c r="Q40" i="2"/>
  <c r="Q39" i="2"/>
  <c r="Q38" i="2"/>
  <c r="Q37" i="2"/>
  <c r="Q36" i="2"/>
  <c r="Q34" i="2"/>
  <c r="Q13" i="2"/>
  <c r="K87" i="2"/>
  <c r="K86" i="2"/>
  <c r="K82" i="2"/>
  <c r="K80" i="2"/>
  <c r="K76" i="2"/>
  <c r="K75" i="2"/>
  <c r="K74" i="2"/>
  <c r="K71" i="2"/>
  <c r="K69" i="2"/>
  <c r="K68" i="2"/>
  <c r="K65" i="2"/>
  <c r="K64" i="2"/>
  <c r="K63" i="2"/>
  <c r="K62" i="2"/>
  <c r="K61" i="2"/>
  <c r="K60" i="2"/>
  <c r="K59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6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E60" i="2"/>
  <c r="E59" i="2"/>
  <c r="E57" i="2"/>
  <c r="E54" i="2"/>
  <c r="E53" i="2"/>
  <c r="E52" i="2"/>
  <c r="E51" i="2"/>
  <c r="E49" i="2"/>
  <c r="E48" i="2"/>
  <c r="E47" i="2"/>
  <c r="E46" i="2"/>
  <c r="E44" i="2"/>
  <c r="E43" i="2"/>
  <c r="E42" i="2"/>
  <c r="E41" i="2"/>
  <c r="E32" i="2"/>
  <c r="E31" i="2"/>
  <c r="E30" i="2"/>
  <c r="E29" i="2"/>
  <c r="E28" i="2"/>
  <c r="E27" i="2"/>
  <c r="E26" i="2"/>
  <c r="E25" i="2"/>
  <c r="E24" i="2"/>
  <c r="E23" i="2"/>
  <c r="E22" i="2"/>
  <c r="E21" i="2"/>
  <c r="E10" i="2"/>
  <c r="E9" i="2"/>
  <c r="E8" i="2"/>
  <c r="E7" i="2"/>
  <c r="BM98" i="4" l="1"/>
  <c r="BG96" i="1" l="1"/>
  <c r="BG95" i="1"/>
  <c r="BG92" i="1"/>
  <c r="BG87" i="1"/>
  <c r="BG83" i="1"/>
  <c r="BG81" i="1"/>
  <c r="BG79" i="1"/>
  <c r="BG77" i="1"/>
  <c r="BG75" i="1"/>
  <c r="BG73" i="1"/>
  <c r="BG72" i="1"/>
  <c r="BG70" i="1"/>
  <c r="BG67" i="1"/>
  <c r="BG66" i="1"/>
  <c r="BG61" i="1"/>
  <c r="BG60" i="1"/>
  <c r="BG59" i="1"/>
  <c r="BG57" i="1"/>
  <c r="BG56" i="1"/>
  <c r="BG55" i="1"/>
  <c r="BG54" i="1"/>
  <c r="BG53" i="1"/>
  <c r="BG52" i="1"/>
  <c r="BG51" i="1"/>
  <c r="BG50" i="1"/>
  <c r="BG49" i="1"/>
  <c r="BG48" i="1"/>
  <c r="BG43" i="1"/>
  <c r="BG45" i="1"/>
  <c r="BG44" i="1"/>
  <c r="BG42" i="1"/>
  <c r="BG41" i="1"/>
  <c r="BG40" i="1"/>
  <c r="BG39" i="1"/>
  <c r="BG38" i="1"/>
  <c r="BG37" i="1"/>
  <c r="BG36" i="1"/>
  <c r="BG34" i="1"/>
  <c r="BG32" i="1"/>
  <c r="BG31" i="1"/>
  <c r="BG30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4" i="1"/>
  <c r="BG13" i="1"/>
  <c r="BG12" i="1"/>
  <c r="BG10" i="1"/>
  <c r="BG9" i="1"/>
  <c r="BG8" i="1"/>
  <c r="BG7" i="1"/>
  <c r="BA81" i="1"/>
  <c r="BA70" i="1"/>
  <c r="BA64" i="1"/>
  <c r="BA63" i="1"/>
  <c r="BA61" i="1"/>
  <c r="BA60" i="1"/>
  <c r="BA59" i="1"/>
  <c r="BA57" i="1"/>
  <c r="BA56" i="1"/>
  <c r="BA55" i="1"/>
  <c r="BA54" i="1"/>
  <c r="BA52" i="1"/>
  <c r="BA51" i="1"/>
  <c r="BA45" i="1"/>
  <c r="BA44" i="1"/>
  <c r="BA42" i="1"/>
  <c r="BA41" i="1"/>
  <c r="BA39" i="1"/>
  <c r="BA36" i="1"/>
  <c r="BA33" i="1"/>
  <c r="BA32" i="1"/>
  <c r="BA31" i="1"/>
  <c r="BA30" i="1"/>
  <c r="BA27" i="1"/>
  <c r="BA26" i="1"/>
  <c r="BA25" i="1"/>
  <c r="BA24" i="1"/>
  <c r="BA23" i="1"/>
  <c r="BA22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U94" i="1"/>
  <c r="AU93" i="1"/>
  <c r="AU89" i="1"/>
  <c r="AU88" i="1"/>
  <c r="AU84" i="1"/>
  <c r="AU79" i="1"/>
  <c r="AU78" i="1"/>
  <c r="AU77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49" i="1"/>
  <c r="AU48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O91" i="1"/>
  <c r="AO90" i="1"/>
  <c r="AO85" i="1"/>
  <c r="AO79" i="1"/>
  <c r="AO63" i="1"/>
  <c r="AO61" i="1"/>
  <c r="AO60" i="1"/>
  <c r="AO59" i="1"/>
  <c r="AO58" i="1"/>
  <c r="AO57" i="1"/>
  <c r="AO56" i="1"/>
  <c r="AO55" i="1"/>
  <c r="AO54" i="1"/>
  <c r="AO53" i="1"/>
  <c r="AO52" i="1"/>
  <c r="AO51" i="1"/>
  <c r="AO49" i="1"/>
  <c r="AO48" i="1"/>
  <c r="AO45" i="1"/>
  <c r="AO44" i="1"/>
  <c r="AO43" i="1"/>
  <c r="AO42" i="1"/>
  <c r="AO41" i="1"/>
  <c r="AO40" i="1"/>
  <c r="AO39" i="1"/>
  <c r="AO38" i="1"/>
  <c r="AO37" i="1"/>
  <c r="AO36" i="1"/>
  <c r="AO34" i="1"/>
  <c r="AO32" i="1"/>
  <c r="AO31" i="1"/>
  <c r="AO30" i="1"/>
  <c r="AO29" i="1"/>
  <c r="AO27" i="1"/>
  <c r="AO26" i="1"/>
  <c r="AO25" i="1"/>
  <c r="AO24" i="1"/>
  <c r="AO23" i="1"/>
  <c r="AO22" i="1"/>
  <c r="AO21" i="1"/>
  <c r="AO20" i="1"/>
  <c r="AO19" i="1"/>
  <c r="AO13" i="1"/>
  <c r="AO12" i="1"/>
  <c r="AO11" i="1"/>
  <c r="AO10" i="1"/>
  <c r="AO9" i="1"/>
  <c r="AO8" i="1"/>
  <c r="AO7" i="1"/>
  <c r="AI61" i="1"/>
  <c r="AI60" i="1"/>
  <c r="AI59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4" i="1"/>
  <c r="AI43" i="1"/>
  <c r="AI42" i="1"/>
  <c r="AI41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C87" i="1"/>
  <c r="AC86" i="1"/>
  <c r="AC82" i="1"/>
  <c r="AC80" i="1"/>
  <c r="AC77" i="1"/>
  <c r="AC76" i="1"/>
  <c r="AC75" i="1"/>
  <c r="AC74" i="1"/>
  <c r="AC72" i="1"/>
  <c r="AC71" i="1"/>
  <c r="AC70" i="1"/>
  <c r="AC69" i="1"/>
  <c r="AC68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W71" i="1"/>
  <c r="W61" i="1"/>
  <c r="W59" i="1"/>
  <c r="W57" i="1"/>
  <c r="W56" i="1"/>
  <c r="W55" i="1"/>
  <c r="W54" i="1"/>
  <c r="W53" i="1"/>
  <c r="W52" i="1"/>
  <c r="W51" i="1"/>
  <c r="W49" i="1"/>
  <c r="W48" i="1"/>
  <c r="W46" i="1"/>
  <c r="W44" i="1"/>
  <c r="W43" i="1"/>
  <c r="W42" i="1"/>
  <c r="W41" i="1"/>
  <c r="W36" i="1"/>
  <c r="W32" i="1"/>
  <c r="W31" i="1"/>
  <c r="W30" i="1"/>
  <c r="W29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Q58" i="1"/>
  <c r="Q45" i="1"/>
  <c r="Q40" i="1"/>
  <c r="Q39" i="1"/>
  <c r="Q38" i="1"/>
  <c r="Q37" i="1"/>
  <c r="Q36" i="1"/>
  <c r="Q34" i="1"/>
  <c r="Q13" i="1"/>
  <c r="K87" i="1"/>
  <c r="K86" i="1"/>
  <c r="K82" i="1"/>
  <c r="K80" i="1"/>
  <c r="K76" i="1"/>
  <c r="K75" i="1"/>
  <c r="K74" i="1"/>
  <c r="K71" i="1"/>
  <c r="K69" i="1"/>
  <c r="K68" i="1"/>
  <c r="K65" i="1"/>
  <c r="K64" i="1"/>
  <c r="K63" i="1"/>
  <c r="K62" i="1"/>
  <c r="K61" i="1"/>
  <c r="K60" i="1"/>
  <c r="K59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9" i="1"/>
  <c r="K38" i="1"/>
  <c r="K36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E60" i="1"/>
  <c r="E59" i="1"/>
  <c r="E57" i="1"/>
  <c r="E54" i="1"/>
  <c r="E53" i="1"/>
  <c r="E52" i="1"/>
  <c r="E51" i="1"/>
  <c r="E49" i="1"/>
  <c r="E48" i="1"/>
  <c r="E47" i="1"/>
  <c r="E46" i="1"/>
  <c r="E44" i="1"/>
  <c r="E43" i="1"/>
  <c r="E42" i="1"/>
  <c r="E41" i="1"/>
  <c r="E32" i="1"/>
  <c r="E31" i="1"/>
  <c r="E30" i="1"/>
  <c r="E29" i="1"/>
  <c r="E28" i="1"/>
  <c r="E27" i="1"/>
  <c r="E26" i="1"/>
  <c r="E25" i="1"/>
  <c r="E24" i="1"/>
  <c r="E23" i="1"/>
  <c r="E22" i="1"/>
  <c r="E21" i="1"/>
  <c r="E10" i="1"/>
  <c r="E9" i="1"/>
  <c r="E8" i="1"/>
  <c r="E7" i="1"/>
  <c r="AR84" i="4" l="1"/>
  <c r="AR94" i="4"/>
  <c r="AR93" i="4"/>
  <c r="AR94" i="3"/>
  <c r="AR93" i="3"/>
  <c r="AR84" i="3"/>
  <c r="AR94" i="2"/>
  <c r="AR93" i="2"/>
  <c r="AR84" i="2"/>
  <c r="BD18" i="1" l="1"/>
  <c r="BD17" i="1"/>
  <c r="BD16" i="1"/>
  <c r="BD81" i="1"/>
  <c r="BD77" i="1"/>
  <c r="BD67" i="1"/>
  <c r="BD66" i="1"/>
  <c r="BD61" i="1"/>
  <c r="BD42" i="2"/>
  <c r="BD95" i="2"/>
  <c r="BD92" i="2"/>
  <c r="BD81" i="2"/>
  <c r="BD67" i="2"/>
  <c r="BD66" i="2"/>
  <c r="BD60" i="2"/>
  <c r="BD59" i="2"/>
  <c r="BD57" i="2"/>
  <c r="BD55" i="2"/>
  <c r="BD54" i="2"/>
  <c r="BD53" i="2"/>
  <c r="BD52" i="2"/>
  <c r="BD51" i="2"/>
  <c r="BD50" i="2"/>
  <c r="BD44" i="2"/>
  <c r="BD37" i="2"/>
  <c r="BD32" i="2"/>
  <c r="BD31" i="2"/>
  <c r="BD23" i="2"/>
  <c r="BD22" i="2"/>
  <c r="BD21" i="2"/>
  <c r="BD20" i="2"/>
  <c r="BD19" i="2"/>
  <c r="BD18" i="2"/>
  <c r="BD14" i="2"/>
  <c r="BD8" i="2"/>
  <c r="BD7" i="2"/>
  <c r="BD32" i="3"/>
  <c r="BD95" i="3"/>
  <c r="BD92" i="3"/>
  <c r="BD81" i="3"/>
  <c r="BD67" i="3"/>
  <c r="BD66" i="3"/>
  <c r="BD60" i="3"/>
  <c r="BD59" i="3"/>
  <c r="BD57" i="3"/>
  <c r="BD55" i="3"/>
  <c r="BD53" i="3"/>
  <c r="BD52" i="3"/>
  <c r="BD51" i="3"/>
  <c r="BD50" i="3"/>
  <c r="BD44" i="3"/>
  <c r="BD42" i="3"/>
  <c r="BD37" i="3"/>
  <c r="BD31" i="3"/>
  <c r="BD23" i="3"/>
  <c r="BD22" i="3"/>
  <c r="BD21" i="3"/>
  <c r="BD20" i="3"/>
  <c r="BD19" i="3"/>
  <c r="BD18" i="3"/>
  <c r="BD14" i="3"/>
  <c r="BD8" i="3"/>
  <c r="BD7" i="3"/>
  <c r="BD8" i="4"/>
  <c r="BD7" i="4"/>
  <c r="BD14" i="4"/>
  <c r="BD18" i="4"/>
  <c r="BD21" i="4"/>
  <c r="BD20" i="4"/>
  <c r="BD19" i="4"/>
  <c r="BD23" i="4"/>
  <c r="BD22" i="4"/>
  <c r="BD32" i="4"/>
  <c r="BD31" i="4"/>
  <c r="BD37" i="4"/>
  <c r="BD42" i="4"/>
  <c r="BD44" i="4"/>
  <c r="BD50" i="4"/>
  <c r="BD53" i="4"/>
  <c r="BD52" i="4"/>
  <c r="BD51" i="4"/>
  <c r="BD55" i="4"/>
  <c r="BD57" i="4"/>
  <c r="BD60" i="4"/>
  <c r="BD59" i="4"/>
  <c r="BD67" i="4"/>
  <c r="BD66" i="4"/>
  <c r="BD81" i="4"/>
  <c r="BD92" i="4"/>
  <c r="BD95" i="4"/>
  <c r="AX81" i="1" l="1"/>
  <c r="AX70" i="1"/>
  <c r="AX63" i="1"/>
  <c r="AX26" i="1"/>
  <c r="AX81" i="2"/>
  <c r="AX70" i="2"/>
  <c r="AX63" i="2"/>
  <c r="AX59" i="2"/>
  <c r="AX57" i="2"/>
  <c r="AX56" i="2"/>
  <c r="AX55" i="2"/>
  <c r="AX54" i="2"/>
  <c r="AX52" i="2"/>
  <c r="AX51" i="2"/>
  <c r="AX49" i="2"/>
  <c r="AX44" i="2"/>
  <c r="AX32" i="2"/>
  <c r="AX31" i="2"/>
  <c r="AX26" i="2"/>
  <c r="AX25" i="2"/>
  <c r="AX22" i="2"/>
  <c r="AX11" i="2"/>
  <c r="AX8" i="2"/>
  <c r="AX7" i="2"/>
  <c r="AX49" i="3"/>
  <c r="AX63" i="3"/>
  <c r="AX81" i="3"/>
  <c r="AX70" i="3"/>
  <c r="AX59" i="3"/>
  <c r="AX57" i="3"/>
  <c r="AX56" i="3"/>
  <c r="AX55" i="3"/>
  <c r="AX54" i="3"/>
  <c r="AX52" i="3"/>
  <c r="AX51" i="3"/>
  <c r="AX44" i="3"/>
  <c r="AX32" i="3"/>
  <c r="AX31" i="3"/>
  <c r="AX26" i="3"/>
  <c r="AX25" i="3"/>
  <c r="AX22" i="3"/>
  <c r="AX11" i="3"/>
  <c r="AX7" i="3"/>
  <c r="AX8" i="3"/>
  <c r="AX11" i="4"/>
  <c r="AX22" i="4"/>
  <c r="AX7" i="4"/>
  <c r="AX8" i="4"/>
  <c r="AX25" i="4"/>
  <c r="AX26" i="4"/>
  <c r="AX31" i="4"/>
  <c r="AX32" i="4"/>
  <c r="AX44" i="4"/>
  <c r="AX49" i="4"/>
  <c r="AX57" i="4"/>
  <c r="AX56" i="4"/>
  <c r="AX55" i="4"/>
  <c r="AX54" i="4"/>
  <c r="AX52" i="4"/>
  <c r="AX51" i="4"/>
  <c r="AX59" i="4"/>
  <c r="AX63" i="4"/>
  <c r="AX70" i="4"/>
  <c r="AX81" i="4"/>
  <c r="AR89" i="4" l="1"/>
  <c r="AR88" i="4"/>
  <c r="AR79" i="4"/>
  <c r="AR59" i="4"/>
  <c r="AR58" i="4"/>
  <c r="AR57" i="4"/>
  <c r="AR56" i="4"/>
  <c r="AR55" i="4"/>
  <c r="AR54" i="4"/>
  <c r="AR53" i="4"/>
  <c r="AR52" i="4"/>
  <c r="AR51" i="4"/>
  <c r="AR42" i="4"/>
  <c r="AR25" i="4"/>
  <c r="AR11" i="4"/>
  <c r="AR42" i="3"/>
  <c r="AR89" i="3"/>
  <c r="AR88" i="3"/>
  <c r="AR79" i="3"/>
  <c r="AR59" i="3"/>
  <c r="AR58" i="3"/>
  <c r="AR57" i="3"/>
  <c r="AR56" i="3"/>
  <c r="AR55" i="3"/>
  <c r="AR54" i="3"/>
  <c r="AR53" i="3"/>
  <c r="AR52" i="3"/>
  <c r="AR51" i="3"/>
  <c r="AR25" i="3"/>
  <c r="AR11" i="3"/>
  <c r="AR42" i="2"/>
  <c r="AR89" i="2"/>
  <c r="AR88" i="2"/>
  <c r="AR79" i="2"/>
  <c r="AR59" i="2"/>
  <c r="AR58" i="2"/>
  <c r="AR57" i="2"/>
  <c r="AR56" i="2"/>
  <c r="AR55" i="2"/>
  <c r="AR54" i="2"/>
  <c r="AR53" i="2"/>
  <c r="AR52" i="2"/>
  <c r="AR51" i="2"/>
  <c r="AR25" i="2"/>
  <c r="AR11" i="2"/>
  <c r="AR58" i="1"/>
  <c r="AR84" i="1"/>
  <c r="T36" i="4" l="1"/>
  <c r="T36" i="3"/>
  <c r="T36" i="1"/>
  <c r="T16" i="2"/>
  <c r="T71" i="1"/>
  <c r="T13" i="1"/>
  <c r="T59" i="2"/>
  <c r="T52" i="2"/>
  <c r="T53" i="2"/>
  <c r="T54" i="2"/>
  <c r="T55" i="2"/>
  <c r="T56" i="2"/>
  <c r="T57" i="2"/>
  <c r="T51" i="2"/>
  <c r="T49" i="2"/>
  <c r="T48" i="2"/>
  <c r="T46" i="2"/>
  <c r="T42" i="2"/>
  <c r="T43" i="2"/>
  <c r="T44" i="2"/>
  <c r="T31" i="2"/>
  <c r="T32" i="2"/>
  <c r="T25" i="2"/>
  <c r="T11" i="2"/>
  <c r="T7" i="2"/>
  <c r="T8" i="2"/>
  <c r="T59" i="3"/>
  <c r="T52" i="3"/>
  <c r="T53" i="3"/>
  <c r="T54" i="3"/>
  <c r="T55" i="3"/>
  <c r="T56" i="3"/>
  <c r="T57" i="3"/>
  <c r="T51" i="3"/>
  <c r="T49" i="3"/>
  <c r="T48" i="3"/>
  <c r="T46" i="3"/>
  <c r="T42" i="3"/>
  <c r="T43" i="3"/>
  <c r="T44" i="3"/>
  <c r="T31" i="3"/>
  <c r="T32" i="3"/>
  <c r="T25" i="3"/>
  <c r="T16" i="3"/>
  <c r="T11" i="3"/>
  <c r="T7" i="3"/>
  <c r="T8" i="3"/>
  <c r="T7" i="4"/>
  <c r="T8" i="4"/>
  <c r="T11" i="4"/>
  <c r="T16" i="4"/>
  <c r="T25" i="4"/>
  <c r="T31" i="4"/>
  <c r="T32" i="4"/>
  <c r="T42" i="4"/>
  <c r="T43" i="4"/>
  <c r="T44" i="4"/>
  <c r="T46" i="4"/>
  <c r="T48" i="4"/>
  <c r="T49" i="4"/>
  <c r="T54" i="4"/>
  <c r="T53" i="4"/>
  <c r="T52" i="4"/>
  <c r="T51" i="4"/>
  <c r="T55" i="4"/>
  <c r="T56" i="4"/>
  <c r="T57" i="4"/>
  <c r="T59" i="4"/>
  <c r="AL91" i="4" l="1"/>
  <c r="AL90" i="4"/>
  <c r="AL85" i="4"/>
  <c r="AL42" i="3"/>
  <c r="AL91" i="3"/>
  <c r="AL90" i="3"/>
  <c r="AL85" i="3"/>
  <c r="AL91" i="2"/>
  <c r="AL90" i="2"/>
  <c r="AL85" i="2"/>
  <c r="AL91" i="1"/>
  <c r="AL90" i="1"/>
  <c r="AL85" i="1"/>
  <c r="AL7" i="2"/>
  <c r="AL8" i="2"/>
  <c r="AL19" i="2"/>
  <c r="AL20" i="2"/>
  <c r="AL21" i="2"/>
  <c r="AL22" i="2"/>
  <c r="AL23" i="2"/>
  <c r="AL31" i="2"/>
  <c r="AL37" i="2"/>
  <c r="AL42" i="2"/>
  <c r="AL44" i="2"/>
  <c r="AL59" i="2"/>
  <c r="AL58" i="2"/>
  <c r="AL57" i="2"/>
  <c r="AL56" i="2"/>
  <c r="AL55" i="2"/>
  <c r="AL54" i="2"/>
  <c r="AL53" i="2"/>
  <c r="AL52" i="2"/>
  <c r="AL51" i="2"/>
  <c r="AL79" i="2"/>
  <c r="AL7" i="3"/>
  <c r="AL8" i="3"/>
  <c r="AL19" i="3"/>
  <c r="AL20" i="3"/>
  <c r="AL21" i="3"/>
  <c r="AL22" i="3"/>
  <c r="AL23" i="3"/>
  <c r="AL31" i="3"/>
  <c r="AL37" i="3"/>
  <c r="AL44" i="3"/>
  <c r="AL59" i="3"/>
  <c r="AL58" i="3"/>
  <c r="AL57" i="3"/>
  <c r="AL56" i="3"/>
  <c r="AL55" i="3"/>
  <c r="AL54" i="3"/>
  <c r="AL53" i="3"/>
  <c r="AL52" i="3"/>
  <c r="AL51" i="3"/>
  <c r="AL79" i="3"/>
  <c r="AL7" i="4"/>
  <c r="AL8" i="4"/>
  <c r="AL19" i="4"/>
  <c r="AL20" i="4"/>
  <c r="AL21" i="4"/>
  <c r="AL22" i="4"/>
  <c r="AL23" i="4"/>
  <c r="AL31" i="4"/>
  <c r="AL37" i="4"/>
  <c r="AL42" i="4"/>
  <c r="AL44" i="4"/>
  <c r="AL58" i="4"/>
  <c r="AL57" i="4"/>
  <c r="AL56" i="4"/>
  <c r="AL55" i="4"/>
  <c r="AL54" i="4"/>
  <c r="AL53" i="4"/>
  <c r="AL52" i="4"/>
  <c r="AL51" i="4"/>
  <c r="AL59" i="4"/>
  <c r="AL79" i="4"/>
  <c r="AF55" i="4"/>
  <c r="AF13" i="1"/>
  <c r="AF59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2" i="2"/>
  <c r="AF43" i="2"/>
  <c r="AF44" i="2"/>
  <c r="AF31" i="2"/>
  <c r="AF32" i="2"/>
  <c r="AF25" i="2"/>
  <c r="AF16" i="2"/>
  <c r="AF11" i="2"/>
  <c r="AF7" i="2"/>
  <c r="AF8" i="2"/>
  <c r="AF11" i="3"/>
  <c r="AF7" i="3"/>
  <c r="AF8" i="3"/>
  <c r="AF16" i="3"/>
  <c r="AF25" i="3"/>
  <c r="AF31" i="3"/>
  <c r="AF32" i="3"/>
  <c r="AF44" i="3"/>
  <c r="AF43" i="3"/>
  <c r="AF42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59" i="3"/>
  <c r="AF11" i="4"/>
  <c r="AF7" i="4"/>
  <c r="AF8" i="4"/>
  <c r="AF16" i="4"/>
  <c r="AF25" i="4"/>
  <c r="AF31" i="4"/>
  <c r="AF32" i="4"/>
  <c r="AF43" i="4"/>
  <c r="AF42" i="4"/>
  <c r="AF44" i="4"/>
  <c r="AF46" i="4"/>
  <c r="AF47" i="4"/>
  <c r="AF48" i="4"/>
  <c r="AF49" i="4"/>
  <c r="AF50" i="4"/>
  <c r="AF51" i="4"/>
  <c r="AF52" i="4"/>
  <c r="AF53" i="4"/>
  <c r="AF54" i="4"/>
  <c r="AF56" i="4"/>
  <c r="AF57" i="4"/>
  <c r="AF59" i="4"/>
  <c r="Z42" i="2"/>
  <c r="Z42" i="4"/>
  <c r="Z87" i="4"/>
  <c r="Z86" i="4"/>
  <c r="Z56" i="4"/>
  <c r="Z25" i="4"/>
  <c r="Z8" i="4"/>
  <c r="Z9" i="4"/>
  <c r="Z10" i="4"/>
  <c r="Z11" i="4"/>
  <c r="Z87" i="3"/>
  <c r="Z86" i="3"/>
  <c r="Z54" i="3"/>
  <c r="Z55" i="3"/>
  <c r="Z56" i="3"/>
  <c r="Z42" i="3"/>
  <c r="Z25" i="3"/>
  <c r="Z8" i="3"/>
  <c r="Z9" i="3"/>
  <c r="Z10" i="3"/>
  <c r="Z11" i="3"/>
  <c r="Z87" i="2"/>
  <c r="Z86" i="2"/>
  <c r="Z56" i="2"/>
  <c r="Z25" i="2"/>
  <c r="Z8" i="2"/>
  <c r="Z9" i="2"/>
  <c r="Z10" i="2"/>
  <c r="Z11" i="2"/>
  <c r="Z80" i="1"/>
  <c r="Z72" i="1"/>
  <c r="Z58" i="1"/>
  <c r="N58" i="4" l="1"/>
  <c r="N40" i="4"/>
  <c r="N39" i="4"/>
  <c r="N37" i="4"/>
  <c r="N36" i="4"/>
  <c r="N34" i="4"/>
  <c r="N13" i="4"/>
  <c r="N58" i="3"/>
  <c r="N40" i="3"/>
  <c r="N39" i="3"/>
  <c r="N37" i="3"/>
  <c r="N36" i="3"/>
  <c r="N34" i="3"/>
  <c r="N13" i="3"/>
  <c r="N37" i="2"/>
  <c r="N13" i="2"/>
  <c r="N40" i="2"/>
  <c r="N39" i="2"/>
  <c r="N36" i="2"/>
  <c r="N34" i="2"/>
  <c r="N58" i="2"/>
  <c r="N58" i="1"/>
  <c r="H65" i="4" l="1"/>
  <c r="H65" i="3"/>
  <c r="H80" i="1"/>
  <c r="H87" i="2"/>
  <c r="H87" i="3"/>
  <c r="H87" i="4"/>
  <c r="H86" i="2"/>
  <c r="H86" i="3"/>
  <c r="H86" i="4"/>
  <c r="H75" i="1"/>
  <c r="H54" i="3"/>
  <c r="H54" i="4"/>
  <c r="H44" i="2"/>
  <c r="H44" i="3"/>
  <c r="H44" i="4"/>
  <c r="H42" i="2"/>
  <c r="H42" i="3"/>
  <c r="H42" i="4"/>
  <c r="H46" i="3"/>
  <c r="H46" i="4"/>
  <c r="H25" i="2"/>
  <c r="H25" i="3"/>
  <c r="H25" i="4"/>
  <c r="H8" i="2"/>
  <c r="H8" i="3"/>
  <c r="H8" i="4"/>
  <c r="H11" i="2"/>
  <c r="H11" i="3"/>
  <c r="H11" i="4"/>
  <c r="E97" i="1"/>
  <c r="B60" i="1" l="1"/>
  <c r="B60" i="2"/>
  <c r="B60" i="3"/>
  <c r="B60" i="4"/>
  <c r="B59" i="2"/>
  <c r="B59" i="3"/>
  <c r="B59" i="4"/>
  <c r="B57" i="2"/>
  <c r="B57" i="3"/>
  <c r="B57" i="4"/>
  <c r="B54" i="2"/>
  <c r="B54" i="3"/>
  <c r="B54" i="4"/>
  <c r="B52" i="2"/>
  <c r="B52" i="3"/>
  <c r="B52" i="4"/>
  <c r="B51" i="4"/>
  <c r="B51" i="3"/>
  <c r="B51" i="2"/>
  <c r="B49" i="2"/>
  <c r="B49" i="3"/>
  <c r="B49" i="4"/>
  <c r="B48" i="2"/>
  <c r="B48" i="3"/>
  <c r="B48" i="4"/>
  <c r="B44" i="2"/>
  <c r="B44" i="3"/>
  <c r="B44" i="4"/>
  <c r="B42" i="2"/>
  <c r="B42" i="3"/>
  <c r="B42" i="4"/>
  <c r="B31" i="2"/>
  <c r="B31" i="3"/>
  <c r="B31" i="4"/>
  <c r="B46" i="2"/>
  <c r="B46" i="3"/>
  <c r="B46" i="4"/>
  <c r="B53" i="2"/>
  <c r="B53" i="3"/>
  <c r="B53" i="4"/>
  <c r="B43" i="2"/>
  <c r="B43" i="3"/>
  <c r="B43" i="4"/>
  <c r="B21" i="2"/>
  <c r="B21" i="3"/>
  <c r="B21" i="4"/>
  <c r="B25" i="2"/>
  <c r="B25" i="3"/>
  <c r="B25" i="4"/>
  <c r="B24" i="4"/>
  <c r="B24" i="3"/>
  <c r="B24" i="2"/>
  <c r="B23" i="4"/>
  <c r="B23" i="3"/>
  <c r="B23" i="2"/>
  <c r="B22" i="4"/>
  <c r="B22" i="3"/>
  <c r="B22" i="2"/>
  <c r="B8" i="4"/>
  <c r="B8" i="3"/>
  <c r="B8" i="2"/>
  <c r="B7" i="4"/>
  <c r="B7" i="3"/>
  <c r="B7" i="2"/>
  <c r="B32" i="4"/>
  <c r="B32" i="3"/>
  <c r="B32" i="2"/>
  <c r="B47" i="2"/>
  <c r="B47" i="3"/>
  <c r="B47" i="4"/>
  <c r="B21" i="1"/>
  <c r="B22" i="1"/>
  <c r="B23" i="1"/>
  <c r="B24" i="1"/>
  <c r="B25" i="1"/>
  <c r="B26" i="1"/>
  <c r="B27" i="1"/>
  <c r="B28" i="1"/>
  <c r="B29" i="1"/>
  <c r="B30" i="1"/>
  <c r="B31" i="1"/>
  <c r="B32" i="1"/>
  <c r="B41" i="1"/>
  <c r="B42" i="1"/>
  <c r="B43" i="1"/>
  <c r="B44" i="1"/>
  <c r="B46" i="1"/>
  <c r="B47" i="1"/>
  <c r="B48" i="1"/>
  <c r="B49" i="1"/>
  <c r="B51" i="1"/>
  <c r="B52" i="1"/>
  <c r="B53" i="1"/>
  <c r="B54" i="1"/>
  <c r="B57" i="1"/>
  <c r="B59" i="1"/>
  <c r="BD38" i="2"/>
  <c r="BD38" i="3"/>
  <c r="BD38" i="4"/>
  <c r="N38" i="4"/>
  <c r="N38" i="3"/>
  <c r="N38" i="2"/>
  <c r="DT96" i="4"/>
  <c r="DS96" i="4"/>
  <c r="DQ96" i="4"/>
  <c r="DP96" i="4"/>
  <c r="DN96" i="4"/>
  <c r="DM96" i="4"/>
  <c r="DK96" i="4"/>
  <c r="DJ96" i="4"/>
  <c r="DI96" i="4"/>
  <c r="DH96" i="4"/>
  <c r="DG96" i="4"/>
  <c r="DE96" i="4"/>
  <c r="DD96" i="4"/>
  <c r="DC96" i="4"/>
  <c r="DB96" i="4"/>
  <c r="DA96" i="4"/>
  <c r="CY96" i="4"/>
  <c r="CX96" i="4"/>
  <c r="CW96" i="4"/>
  <c r="CV96" i="4"/>
  <c r="CU96" i="4"/>
  <c r="CS96" i="4"/>
  <c r="CR96" i="4"/>
  <c r="CQ96" i="4"/>
  <c r="CP96" i="4"/>
  <c r="CO96" i="4"/>
  <c r="CM96" i="4"/>
  <c r="CL96" i="4"/>
  <c r="CK96" i="4"/>
  <c r="CJ96" i="4"/>
  <c r="CI96" i="4"/>
  <c r="CG96" i="4"/>
  <c r="CF96" i="4"/>
  <c r="CE96" i="4"/>
  <c r="CD96" i="4"/>
  <c r="CC96" i="4"/>
  <c r="CA96" i="4"/>
  <c r="BZ96" i="4"/>
  <c r="BY96" i="4"/>
  <c r="BX96" i="4"/>
  <c r="BW96" i="4"/>
  <c r="BU96" i="4"/>
  <c r="BT96" i="4"/>
  <c r="BS96" i="4"/>
  <c r="BR96" i="4"/>
  <c r="BQ96" i="4"/>
  <c r="DT95" i="4"/>
  <c r="DS95" i="4"/>
  <c r="DQ95" i="4"/>
  <c r="DP95" i="4"/>
  <c r="DO95" i="4"/>
  <c r="DN95" i="4"/>
  <c r="DM95" i="4"/>
  <c r="DK95" i="4"/>
  <c r="DJ95" i="4"/>
  <c r="DI95" i="4"/>
  <c r="DH95" i="4"/>
  <c r="DG95" i="4"/>
  <c r="DE95" i="4"/>
  <c r="DD95" i="4"/>
  <c r="DC95" i="4"/>
  <c r="DB95" i="4"/>
  <c r="DA95" i="4"/>
  <c r="CY95" i="4"/>
  <c r="CX95" i="4"/>
  <c r="CW95" i="4"/>
  <c r="CV95" i="4"/>
  <c r="CU95" i="4"/>
  <c r="CS95" i="4"/>
  <c r="CR95" i="4"/>
  <c r="CQ95" i="4"/>
  <c r="CP95" i="4"/>
  <c r="CO95" i="4"/>
  <c r="CM95" i="4"/>
  <c r="CL95" i="4"/>
  <c r="CK95" i="4"/>
  <c r="CJ95" i="4"/>
  <c r="CI95" i="4"/>
  <c r="CG95" i="4"/>
  <c r="CF95" i="4"/>
  <c r="CE95" i="4"/>
  <c r="CD95" i="4"/>
  <c r="CC95" i="4"/>
  <c r="CA95" i="4"/>
  <c r="BZ95" i="4"/>
  <c r="BY95" i="4"/>
  <c r="BX95" i="4"/>
  <c r="BW95" i="4"/>
  <c r="BU95" i="4"/>
  <c r="BT95" i="4"/>
  <c r="BS95" i="4"/>
  <c r="BR95" i="4"/>
  <c r="BQ95" i="4"/>
  <c r="DW94" i="4"/>
  <c r="DV94" i="4"/>
  <c r="DU94" i="4"/>
  <c r="DT94" i="4"/>
  <c r="DS94" i="4"/>
  <c r="DQ94" i="4"/>
  <c r="DP94" i="4"/>
  <c r="DO94" i="4"/>
  <c r="DN94" i="4"/>
  <c r="DM94" i="4"/>
  <c r="DH94" i="4"/>
  <c r="DG94" i="4"/>
  <c r="DE94" i="4"/>
  <c r="DD94" i="4"/>
  <c r="DC94" i="4"/>
  <c r="DB94" i="4"/>
  <c r="DA94" i="4"/>
  <c r="CY94" i="4"/>
  <c r="CX94" i="4"/>
  <c r="CW94" i="4"/>
  <c r="CV94" i="4"/>
  <c r="CU94" i="4"/>
  <c r="CS94" i="4"/>
  <c r="CR94" i="4"/>
  <c r="CQ94" i="4"/>
  <c r="CP94" i="4"/>
  <c r="CO94" i="4"/>
  <c r="CM94" i="4"/>
  <c r="CL94" i="4"/>
  <c r="CK94" i="4"/>
  <c r="CJ94" i="4"/>
  <c r="CI94" i="4"/>
  <c r="CG94" i="4"/>
  <c r="CF94" i="4"/>
  <c r="CE94" i="4"/>
  <c r="CD94" i="4"/>
  <c r="CC94" i="4"/>
  <c r="CA94" i="4"/>
  <c r="BZ94" i="4"/>
  <c r="BY94" i="4"/>
  <c r="BX94" i="4"/>
  <c r="BW94" i="4"/>
  <c r="BU94" i="4"/>
  <c r="BT94" i="4"/>
  <c r="BS94" i="4"/>
  <c r="BR94" i="4"/>
  <c r="BQ94" i="4"/>
  <c r="DW93" i="4"/>
  <c r="DV93" i="4"/>
  <c r="DT93" i="4"/>
  <c r="DS93" i="4"/>
  <c r="DQ93" i="4"/>
  <c r="DP93" i="4"/>
  <c r="DO93" i="4"/>
  <c r="DN93" i="4"/>
  <c r="DM93" i="4"/>
  <c r="DH93" i="4"/>
  <c r="DG93" i="4"/>
  <c r="DE93" i="4"/>
  <c r="DD93" i="4"/>
  <c r="DC93" i="4"/>
  <c r="DB93" i="4"/>
  <c r="DA93" i="4"/>
  <c r="CY93" i="4"/>
  <c r="CX93" i="4"/>
  <c r="CW93" i="4"/>
  <c r="CV93" i="4"/>
  <c r="CU93" i="4"/>
  <c r="CS93" i="4"/>
  <c r="CR93" i="4"/>
  <c r="CQ93" i="4"/>
  <c r="CP93" i="4"/>
  <c r="CO93" i="4"/>
  <c r="CM93" i="4"/>
  <c r="CL93" i="4"/>
  <c r="CK93" i="4"/>
  <c r="CJ93" i="4"/>
  <c r="CI93" i="4"/>
  <c r="CG93" i="4"/>
  <c r="CF93" i="4"/>
  <c r="CE93" i="4"/>
  <c r="CD93" i="4"/>
  <c r="CC93" i="4"/>
  <c r="CA93" i="4"/>
  <c r="BZ93" i="4"/>
  <c r="BY93" i="4"/>
  <c r="BX93" i="4"/>
  <c r="BW93" i="4"/>
  <c r="BU93" i="4"/>
  <c r="BT93" i="4"/>
  <c r="BS93" i="4"/>
  <c r="BR93" i="4"/>
  <c r="BQ93" i="4"/>
  <c r="DW92" i="4"/>
  <c r="DV92" i="4"/>
  <c r="DS92" i="4"/>
  <c r="DQ92" i="4"/>
  <c r="DP92" i="4"/>
  <c r="DO92" i="4"/>
  <c r="DN92" i="4"/>
  <c r="DM92" i="4"/>
  <c r="DK92" i="4"/>
  <c r="DJ92" i="4"/>
  <c r="DI92" i="4"/>
  <c r="DH92" i="4"/>
  <c r="DG92" i="4"/>
  <c r="DE92" i="4"/>
  <c r="DD92" i="4"/>
  <c r="DC92" i="4"/>
  <c r="DB92" i="4"/>
  <c r="DA92" i="4"/>
  <c r="CY92" i="4"/>
  <c r="CX92" i="4"/>
  <c r="CW92" i="4"/>
  <c r="CV92" i="4"/>
  <c r="CU92" i="4"/>
  <c r="CS92" i="4"/>
  <c r="CR92" i="4"/>
  <c r="CQ92" i="4"/>
  <c r="CP92" i="4"/>
  <c r="CO92" i="4"/>
  <c r="CM92" i="4"/>
  <c r="CL92" i="4"/>
  <c r="CK92" i="4"/>
  <c r="CJ92" i="4"/>
  <c r="CI92" i="4"/>
  <c r="CG92" i="4"/>
  <c r="CF92" i="4"/>
  <c r="CE92" i="4"/>
  <c r="CD92" i="4"/>
  <c r="CC92" i="4"/>
  <c r="CA92" i="4"/>
  <c r="BZ92" i="4"/>
  <c r="BY92" i="4"/>
  <c r="BX92" i="4"/>
  <c r="BW92" i="4"/>
  <c r="BU92" i="4"/>
  <c r="BT92" i="4"/>
  <c r="BS92" i="4"/>
  <c r="BR92" i="4"/>
  <c r="BQ92" i="4"/>
  <c r="DW91" i="4"/>
  <c r="DV91" i="4"/>
  <c r="DT91" i="4"/>
  <c r="DS91" i="4"/>
  <c r="DQ91" i="4"/>
  <c r="DP91" i="4"/>
  <c r="DO91" i="4"/>
  <c r="DN91" i="4"/>
  <c r="DM91" i="4"/>
  <c r="DK91" i="4"/>
  <c r="DJ91" i="4"/>
  <c r="DI91" i="4"/>
  <c r="DH91" i="4"/>
  <c r="DG91" i="4"/>
  <c r="DE91" i="4"/>
  <c r="DD91" i="4"/>
  <c r="DC91" i="4"/>
  <c r="DB91" i="4"/>
  <c r="DA91" i="4"/>
  <c r="CY91" i="4"/>
  <c r="CX91" i="4"/>
  <c r="CW91" i="4"/>
  <c r="CV91" i="4"/>
  <c r="CU91" i="4"/>
  <c r="CS91" i="4"/>
  <c r="CR91" i="4"/>
  <c r="CQ91" i="4"/>
  <c r="CP91" i="4"/>
  <c r="CO91" i="4"/>
  <c r="CM91" i="4"/>
  <c r="CL91" i="4"/>
  <c r="CK91" i="4"/>
  <c r="CJ91" i="4"/>
  <c r="CI91" i="4"/>
  <c r="CG91" i="4"/>
  <c r="CF91" i="4"/>
  <c r="CE91" i="4"/>
  <c r="CD91" i="4"/>
  <c r="CC91" i="4"/>
  <c r="CA91" i="4"/>
  <c r="BZ91" i="4"/>
  <c r="BY91" i="4"/>
  <c r="BX91" i="4"/>
  <c r="BW91" i="4"/>
  <c r="BU91" i="4"/>
  <c r="BT91" i="4"/>
  <c r="BS91" i="4"/>
  <c r="BR91" i="4"/>
  <c r="BQ91" i="4"/>
  <c r="DW90" i="4"/>
  <c r="DV90" i="4"/>
  <c r="DT90" i="4"/>
  <c r="DS90" i="4"/>
  <c r="DQ90" i="4"/>
  <c r="DP90" i="4"/>
  <c r="DO90" i="4"/>
  <c r="DN90" i="4"/>
  <c r="DM90" i="4"/>
  <c r="DK90" i="4"/>
  <c r="DJ90" i="4"/>
  <c r="DI90" i="4"/>
  <c r="DH90" i="4"/>
  <c r="DG90" i="4"/>
  <c r="DE90" i="4"/>
  <c r="DD90" i="4"/>
  <c r="DC90" i="4"/>
  <c r="DB90" i="4"/>
  <c r="DA90" i="4"/>
  <c r="CY90" i="4"/>
  <c r="CX90" i="4"/>
  <c r="CW90" i="4"/>
  <c r="CV90" i="4"/>
  <c r="CU90" i="4"/>
  <c r="CS90" i="4"/>
  <c r="CR90" i="4"/>
  <c r="CQ90" i="4"/>
  <c r="CP90" i="4"/>
  <c r="CO90" i="4"/>
  <c r="CM90" i="4"/>
  <c r="CL90" i="4"/>
  <c r="CK90" i="4"/>
  <c r="CJ90" i="4"/>
  <c r="CI90" i="4"/>
  <c r="CG90" i="4"/>
  <c r="CF90" i="4"/>
  <c r="CE90" i="4"/>
  <c r="CD90" i="4"/>
  <c r="CC90" i="4"/>
  <c r="CA90" i="4"/>
  <c r="BZ90" i="4"/>
  <c r="BY90" i="4"/>
  <c r="BX90" i="4"/>
  <c r="BW90" i="4"/>
  <c r="BU90" i="4"/>
  <c r="BT90" i="4"/>
  <c r="BS90" i="4"/>
  <c r="BR90" i="4"/>
  <c r="BQ90" i="4"/>
  <c r="DW89" i="4"/>
  <c r="DV89" i="4"/>
  <c r="DT89" i="4"/>
  <c r="DS89" i="4"/>
  <c r="DQ89" i="4"/>
  <c r="DP89" i="4"/>
  <c r="DO89" i="4"/>
  <c r="DN89" i="4"/>
  <c r="DM89" i="4"/>
  <c r="DH89" i="4"/>
  <c r="DG89" i="4"/>
  <c r="DE89" i="4"/>
  <c r="DD89" i="4"/>
  <c r="DC89" i="4"/>
  <c r="DB89" i="4"/>
  <c r="DA89" i="4"/>
  <c r="CY89" i="4"/>
  <c r="CX89" i="4"/>
  <c r="CW89" i="4"/>
  <c r="CV89" i="4"/>
  <c r="CU89" i="4"/>
  <c r="CS89" i="4"/>
  <c r="CR89" i="4"/>
  <c r="CQ89" i="4"/>
  <c r="CP89" i="4"/>
  <c r="CO89" i="4"/>
  <c r="CM89" i="4"/>
  <c r="CL89" i="4"/>
  <c r="CK89" i="4"/>
  <c r="CJ89" i="4"/>
  <c r="CI89" i="4"/>
  <c r="CG89" i="4"/>
  <c r="CF89" i="4"/>
  <c r="CE89" i="4"/>
  <c r="CD89" i="4"/>
  <c r="CC89" i="4"/>
  <c r="CA89" i="4"/>
  <c r="BZ89" i="4"/>
  <c r="BY89" i="4"/>
  <c r="BX89" i="4"/>
  <c r="BW89" i="4"/>
  <c r="BU89" i="4"/>
  <c r="BT89" i="4"/>
  <c r="BS89" i="4"/>
  <c r="BR89" i="4"/>
  <c r="BQ89" i="4"/>
  <c r="DW88" i="4"/>
  <c r="DV88" i="4"/>
  <c r="DT88" i="4"/>
  <c r="DS88" i="4"/>
  <c r="DQ88" i="4"/>
  <c r="DP88" i="4"/>
  <c r="DO88" i="4"/>
  <c r="DN88" i="4"/>
  <c r="DM88" i="4"/>
  <c r="DH88" i="4"/>
  <c r="DG88" i="4"/>
  <c r="DE88" i="4"/>
  <c r="DD88" i="4"/>
  <c r="DC88" i="4"/>
  <c r="DB88" i="4"/>
  <c r="DA88" i="4"/>
  <c r="CY88" i="4"/>
  <c r="CX88" i="4"/>
  <c r="CW88" i="4"/>
  <c r="CV88" i="4"/>
  <c r="CU88" i="4"/>
  <c r="CS88" i="4"/>
  <c r="CR88" i="4"/>
  <c r="CQ88" i="4"/>
  <c r="CP88" i="4"/>
  <c r="CO88" i="4"/>
  <c r="CM88" i="4"/>
  <c r="CL88" i="4"/>
  <c r="CK88" i="4"/>
  <c r="CJ88" i="4"/>
  <c r="CI88" i="4"/>
  <c r="CG88" i="4"/>
  <c r="CF88" i="4"/>
  <c r="CE88" i="4"/>
  <c r="CD88" i="4"/>
  <c r="CC88" i="4"/>
  <c r="CA88" i="4"/>
  <c r="BZ88" i="4"/>
  <c r="BY88" i="4"/>
  <c r="BX88" i="4"/>
  <c r="BW88" i="4"/>
  <c r="BU88" i="4"/>
  <c r="BT88" i="4"/>
  <c r="BS88" i="4"/>
  <c r="BR88" i="4"/>
  <c r="BQ88" i="4"/>
  <c r="DT87" i="4"/>
  <c r="DS87" i="4"/>
  <c r="DQ87" i="4"/>
  <c r="DP87" i="4"/>
  <c r="DO87" i="4"/>
  <c r="DN87" i="4"/>
  <c r="DM87" i="4"/>
  <c r="DK87" i="4"/>
  <c r="DJ87" i="4"/>
  <c r="DI87" i="4"/>
  <c r="DH87" i="4"/>
  <c r="DG87" i="4"/>
  <c r="DE87" i="4"/>
  <c r="DD87" i="4"/>
  <c r="DC87" i="4"/>
  <c r="DB87" i="4"/>
  <c r="DA87" i="4"/>
  <c r="CY87" i="4"/>
  <c r="CX87" i="4"/>
  <c r="CW87" i="4"/>
  <c r="CV87" i="4"/>
  <c r="CU87" i="4"/>
  <c r="CP87" i="4"/>
  <c r="CO87" i="4"/>
  <c r="CM87" i="4"/>
  <c r="CL87" i="4"/>
  <c r="CK87" i="4"/>
  <c r="CJ87" i="4"/>
  <c r="CI87" i="4"/>
  <c r="CG87" i="4"/>
  <c r="CF87" i="4"/>
  <c r="CE87" i="4"/>
  <c r="CD87" i="4"/>
  <c r="CC87" i="4"/>
  <c r="BX87" i="4"/>
  <c r="BW87" i="4"/>
  <c r="BU87" i="4"/>
  <c r="BT87" i="4"/>
  <c r="BS87" i="4"/>
  <c r="BR87" i="4"/>
  <c r="BQ87" i="4"/>
  <c r="DW86" i="4"/>
  <c r="DV86" i="4"/>
  <c r="DU86" i="4"/>
  <c r="DT86" i="4"/>
  <c r="DS86" i="4"/>
  <c r="DQ86" i="4"/>
  <c r="DP86" i="4"/>
  <c r="DO86" i="4"/>
  <c r="DN86" i="4"/>
  <c r="DM86" i="4"/>
  <c r="DK86" i="4"/>
  <c r="DJ86" i="4"/>
  <c r="DH86" i="4"/>
  <c r="DG86" i="4"/>
  <c r="DE86" i="4"/>
  <c r="DD86" i="4"/>
  <c r="DC86" i="4"/>
  <c r="DB86" i="4"/>
  <c r="DA86" i="4"/>
  <c r="CY86" i="4"/>
  <c r="CX86" i="4"/>
  <c r="CW86" i="4"/>
  <c r="CV86" i="4"/>
  <c r="CU86" i="4"/>
  <c r="CP86" i="4"/>
  <c r="CO86" i="4"/>
  <c r="CM86" i="4"/>
  <c r="CL86" i="4"/>
  <c r="CK86" i="4"/>
  <c r="CJ86" i="4"/>
  <c r="CI86" i="4"/>
  <c r="CG86" i="4"/>
  <c r="CF86" i="4"/>
  <c r="CE86" i="4"/>
  <c r="CD86" i="4"/>
  <c r="CC86" i="4"/>
  <c r="BX86" i="4"/>
  <c r="BW86" i="4"/>
  <c r="BU86" i="4"/>
  <c r="BT86" i="4"/>
  <c r="BS86" i="4"/>
  <c r="BR86" i="4"/>
  <c r="BQ86" i="4"/>
  <c r="DW85" i="4"/>
  <c r="DV85" i="4"/>
  <c r="DU85" i="4"/>
  <c r="DT85" i="4"/>
  <c r="DS85" i="4"/>
  <c r="DQ85" i="4"/>
  <c r="DP85" i="4"/>
  <c r="DO85" i="4"/>
  <c r="DN85" i="4"/>
  <c r="DM85" i="4"/>
  <c r="DK85" i="4"/>
  <c r="DJ85" i="4"/>
  <c r="DI85" i="4"/>
  <c r="DH85" i="4"/>
  <c r="DG85" i="4"/>
  <c r="DE85" i="4"/>
  <c r="DD85" i="4"/>
  <c r="DC85" i="4"/>
  <c r="DB85" i="4"/>
  <c r="DA85" i="4"/>
  <c r="CY85" i="4"/>
  <c r="CX85" i="4"/>
  <c r="CW85" i="4"/>
  <c r="CV85" i="4"/>
  <c r="CU85" i="4"/>
  <c r="CS85" i="4"/>
  <c r="CR85" i="4"/>
  <c r="CP85" i="4"/>
  <c r="CO85" i="4"/>
  <c r="CM85" i="4"/>
  <c r="CL85" i="4"/>
  <c r="CK85" i="4"/>
  <c r="CJ85" i="4"/>
  <c r="CI85" i="4"/>
  <c r="CG85" i="4"/>
  <c r="CF85" i="4"/>
  <c r="CE85" i="4"/>
  <c r="CD85" i="4"/>
  <c r="CC85" i="4"/>
  <c r="CA85" i="4"/>
  <c r="BZ85" i="4"/>
  <c r="BX85" i="4"/>
  <c r="BW85" i="4"/>
  <c r="BU85" i="4"/>
  <c r="BT85" i="4"/>
  <c r="BS85" i="4"/>
  <c r="BR85" i="4"/>
  <c r="BQ85" i="4"/>
  <c r="DW84" i="4"/>
  <c r="DV84" i="4"/>
  <c r="DU84" i="4"/>
  <c r="DT84" i="4"/>
  <c r="DS84" i="4"/>
  <c r="DQ84" i="4"/>
  <c r="DP84" i="4"/>
  <c r="DN84" i="4"/>
  <c r="DM84" i="4"/>
  <c r="DK84" i="4"/>
  <c r="DJ84" i="4"/>
  <c r="DI84" i="4"/>
  <c r="DH84" i="4"/>
  <c r="DG84" i="4"/>
  <c r="DE84" i="4"/>
  <c r="DD84" i="4"/>
  <c r="DC84" i="4"/>
  <c r="DB84" i="4"/>
  <c r="DA84" i="4"/>
  <c r="CY84" i="4"/>
  <c r="CX84" i="4"/>
  <c r="CW84" i="4"/>
  <c r="CV84" i="4"/>
  <c r="CU84" i="4"/>
  <c r="CS84" i="4"/>
  <c r="CR84" i="4"/>
  <c r="CP84" i="4"/>
  <c r="CO84" i="4"/>
  <c r="CM84" i="4"/>
  <c r="CL84" i="4"/>
  <c r="CK84" i="4"/>
  <c r="CJ84" i="4"/>
  <c r="CI84" i="4"/>
  <c r="CG84" i="4"/>
  <c r="CF84" i="4"/>
  <c r="CE84" i="4"/>
  <c r="CD84" i="4"/>
  <c r="CC84" i="4"/>
  <c r="CA84" i="4"/>
  <c r="BZ84" i="4"/>
  <c r="BX84" i="4"/>
  <c r="BW84" i="4"/>
  <c r="BU84" i="4"/>
  <c r="BT84" i="4"/>
  <c r="BS84" i="4"/>
  <c r="BR84" i="4"/>
  <c r="BQ84" i="4"/>
  <c r="DT83" i="4"/>
  <c r="DS83" i="4"/>
  <c r="DQ83" i="4"/>
  <c r="DP83" i="4"/>
  <c r="DO83" i="4"/>
  <c r="DN83" i="4"/>
  <c r="DM83" i="4"/>
  <c r="DK83" i="4"/>
  <c r="DJ83" i="4"/>
  <c r="DI83" i="4"/>
  <c r="DH83" i="4"/>
  <c r="DG83" i="4"/>
  <c r="DE83" i="4"/>
  <c r="DD83" i="4"/>
  <c r="DC83" i="4"/>
  <c r="DB83" i="4"/>
  <c r="DA83" i="4"/>
  <c r="CY83" i="4"/>
  <c r="CX83" i="4"/>
  <c r="CW83" i="4"/>
  <c r="CV83" i="4"/>
  <c r="CU83" i="4"/>
  <c r="CS83" i="4"/>
  <c r="CR83" i="4"/>
  <c r="CP83" i="4"/>
  <c r="CO83" i="4"/>
  <c r="CM83" i="4"/>
  <c r="CL83" i="4"/>
  <c r="CK83" i="4"/>
  <c r="CJ83" i="4"/>
  <c r="CI83" i="4"/>
  <c r="CG83" i="4"/>
  <c r="CF83" i="4"/>
  <c r="CE83" i="4"/>
  <c r="CD83" i="4"/>
  <c r="CC83" i="4"/>
  <c r="CA83" i="4"/>
  <c r="BZ83" i="4"/>
  <c r="BX83" i="4"/>
  <c r="BW83" i="4"/>
  <c r="BU83" i="4"/>
  <c r="BT83" i="4"/>
  <c r="BS83" i="4"/>
  <c r="BR83" i="4"/>
  <c r="BQ83" i="4"/>
  <c r="DW82" i="4"/>
  <c r="DV82" i="4"/>
  <c r="DU82" i="4"/>
  <c r="DT82" i="4"/>
  <c r="DS82" i="4"/>
  <c r="DQ82" i="4"/>
  <c r="DP82" i="4"/>
  <c r="DN82" i="4"/>
  <c r="DM82" i="4"/>
  <c r="DK82" i="4"/>
  <c r="DJ82" i="4"/>
  <c r="DH82" i="4"/>
  <c r="DG82" i="4"/>
  <c r="DE82" i="4"/>
  <c r="DD82" i="4"/>
  <c r="DC82" i="4"/>
  <c r="DB82" i="4"/>
  <c r="DA82" i="4"/>
  <c r="CY82" i="4"/>
  <c r="CX82" i="4"/>
  <c r="CV82" i="4"/>
  <c r="CU82" i="4"/>
  <c r="CP82" i="4"/>
  <c r="CO82" i="4"/>
  <c r="CM82" i="4"/>
  <c r="CL82" i="4"/>
  <c r="CJ82" i="4"/>
  <c r="CI82" i="4"/>
  <c r="CG82" i="4"/>
  <c r="CF82" i="4"/>
  <c r="CE82" i="4"/>
  <c r="CD82" i="4"/>
  <c r="CC82" i="4"/>
  <c r="BX82" i="4"/>
  <c r="BW82" i="4"/>
  <c r="BU82" i="4"/>
  <c r="BT82" i="4"/>
  <c r="BS82" i="4"/>
  <c r="BR82" i="4"/>
  <c r="BQ82" i="4"/>
  <c r="DW81" i="4"/>
  <c r="DV81" i="4"/>
  <c r="DU81" i="4"/>
  <c r="DT81" i="4"/>
  <c r="DS81" i="4"/>
  <c r="DQ81" i="4"/>
  <c r="DP81" i="4"/>
  <c r="DO81" i="4"/>
  <c r="DN81" i="4"/>
  <c r="DM81" i="4"/>
  <c r="DH81" i="4"/>
  <c r="DG81" i="4"/>
  <c r="DE81" i="4"/>
  <c r="DD81" i="4"/>
  <c r="DC81" i="4"/>
  <c r="DB81" i="4"/>
  <c r="DA81" i="4"/>
  <c r="CY81" i="4"/>
  <c r="CX81" i="4"/>
  <c r="CV81" i="4"/>
  <c r="CU81" i="4"/>
  <c r="CS81" i="4"/>
  <c r="CR81" i="4"/>
  <c r="CP81" i="4"/>
  <c r="CO81" i="4"/>
  <c r="CM81" i="4"/>
  <c r="CL81" i="4"/>
  <c r="CJ81" i="4"/>
  <c r="CI81" i="4"/>
  <c r="CG81" i="4"/>
  <c r="CF81" i="4"/>
  <c r="CE81" i="4"/>
  <c r="CD81" i="4"/>
  <c r="CC81" i="4"/>
  <c r="CA81" i="4"/>
  <c r="BZ81" i="4"/>
  <c r="BX81" i="4"/>
  <c r="BW81" i="4"/>
  <c r="BU81" i="4"/>
  <c r="BT81" i="4"/>
  <c r="BS81" i="4"/>
  <c r="BR81" i="4"/>
  <c r="BQ81" i="4"/>
  <c r="DW80" i="4"/>
  <c r="DV80" i="4"/>
  <c r="DU80" i="4"/>
  <c r="DT80" i="4"/>
  <c r="DS80" i="4"/>
  <c r="DQ80" i="4"/>
  <c r="DP80" i="4"/>
  <c r="DO80" i="4"/>
  <c r="DN80" i="4"/>
  <c r="DM80" i="4"/>
  <c r="DK80" i="4"/>
  <c r="DJ80" i="4"/>
  <c r="DI80" i="4"/>
  <c r="DH80" i="4"/>
  <c r="DG80" i="4"/>
  <c r="DE80" i="4"/>
  <c r="DD80" i="4"/>
  <c r="DB80" i="4"/>
  <c r="DA80" i="4"/>
  <c r="CY80" i="4"/>
  <c r="CX80" i="4"/>
  <c r="CW80" i="4"/>
  <c r="CV80" i="4"/>
  <c r="CU80" i="4"/>
  <c r="CP80" i="4"/>
  <c r="CO80" i="4"/>
  <c r="CM80" i="4"/>
  <c r="CL80" i="4"/>
  <c r="CK80" i="4"/>
  <c r="CJ80" i="4"/>
  <c r="CI80" i="4"/>
  <c r="CG80" i="4"/>
  <c r="CF80" i="4"/>
  <c r="CE80" i="4"/>
  <c r="CD80" i="4"/>
  <c r="CC80" i="4"/>
  <c r="BX80" i="4"/>
  <c r="BW80" i="4"/>
  <c r="BU80" i="4"/>
  <c r="BT80" i="4"/>
  <c r="BS80" i="4"/>
  <c r="BR80" i="4"/>
  <c r="BQ80" i="4"/>
  <c r="DT79" i="4"/>
  <c r="DS79" i="4"/>
  <c r="DQ79" i="4"/>
  <c r="DP79" i="4"/>
  <c r="DO79" i="4"/>
  <c r="DN79" i="4"/>
  <c r="DM79" i="4"/>
  <c r="DH79" i="4"/>
  <c r="DG79" i="4"/>
  <c r="DB79" i="4"/>
  <c r="DA79" i="4"/>
  <c r="CY79" i="4"/>
  <c r="CX79" i="4"/>
  <c r="CW79" i="4"/>
  <c r="CV79" i="4"/>
  <c r="CU79" i="4"/>
  <c r="CS79" i="4"/>
  <c r="CR79" i="4"/>
  <c r="CQ79" i="4"/>
  <c r="CP79" i="4"/>
  <c r="CO79" i="4"/>
  <c r="CM79" i="4"/>
  <c r="CL79" i="4"/>
  <c r="CK79" i="4"/>
  <c r="CJ79" i="4"/>
  <c r="CI79" i="4"/>
  <c r="CG79" i="4"/>
  <c r="CF79" i="4"/>
  <c r="CE79" i="4"/>
  <c r="CD79" i="4"/>
  <c r="CC79" i="4"/>
  <c r="CA79" i="4"/>
  <c r="BZ79" i="4"/>
  <c r="BY79" i="4"/>
  <c r="BX79" i="4"/>
  <c r="BW79" i="4"/>
  <c r="BU79" i="4"/>
  <c r="BT79" i="4"/>
  <c r="BS79" i="4"/>
  <c r="BR79" i="4"/>
  <c r="BQ79" i="4"/>
  <c r="DW78" i="4"/>
  <c r="DV78" i="4"/>
  <c r="DT78" i="4"/>
  <c r="DS78" i="4"/>
  <c r="DQ78" i="4"/>
  <c r="DP78" i="4"/>
  <c r="DO78" i="4"/>
  <c r="DN78" i="4"/>
  <c r="DM78" i="4"/>
  <c r="DH78" i="4"/>
  <c r="DG78" i="4"/>
  <c r="DE78" i="4"/>
  <c r="DD78" i="4"/>
  <c r="DB78" i="4"/>
  <c r="DA78" i="4"/>
  <c r="CY78" i="4"/>
  <c r="CX78" i="4"/>
  <c r="CW78" i="4"/>
  <c r="CV78" i="4"/>
  <c r="CU78" i="4"/>
  <c r="CS78" i="4"/>
  <c r="CR78" i="4"/>
  <c r="CQ78" i="4"/>
  <c r="CP78" i="4"/>
  <c r="CO78" i="4"/>
  <c r="CM78" i="4"/>
  <c r="CL78" i="4"/>
  <c r="CK78" i="4"/>
  <c r="CJ78" i="4"/>
  <c r="CI78" i="4"/>
  <c r="CG78" i="4"/>
  <c r="CF78" i="4"/>
  <c r="CE78" i="4"/>
  <c r="CD78" i="4"/>
  <c r="CC78" i="4"/>
  <c r="CA78" i="4"/>
  <c r="BZ78" i="4"/>
  <c r="BY78" i="4"/>
  <c r="BX78" i="4"/>
  <c r="BW78" i="4"/>
  <c r="BU78" i="4"/>
  <c r="BT78" i="4"/>
  <c r="BS78" i="4"/>
  <c r="BR78" i="4"/>
  <c r="BQ78" i="4"/>
  <c r="DT77" i="4"/>
  <c r="DS77" i="4"/>
  <c r="DQ77" i="4"/>
  <c r="DP77" i="4"/>
  <c r="DN77" i="4"/>
  <c r="DM77" i="4"/>
  <c r="DK77" i="4"/>
  <c r="DJ77" i="4"/>
  <c r="DH77" i="4"/>
  <c r="DG77" i="4"/>
  <c r="DE77" i="4"/>
  <c r="DD77" i="4"/>
  <c r="DB77" i="4"/>
  <c r="DA77" i="4"/>
  <c r="CY77" i="4"/>
  <c r="CX77" i="4"/>
  <c r="CV77" i="4"/>
  <c r="CU77" i="4"/>
  <c r="CP77" i="4"/>
  <c r="CO77" i="4"/>
  <c r="CM77" i="4"/>
  <c r="CL77" i="4"/>
  <c r="CJ77" i="4"/>
  <c r="CI77" i="4"/>
  <c r="CG77" i="4"/>
  <c r="CF77" i="4"/>
  <c r="CE77" i="4"/>
  <c r="CD77" i="4"/>
  <c r="CC77" i="4"/>
  <c r="CA77" i="4"/>
  <c r="BZ77" i="4"/>
  <c r="BX77" i="4"/>
  <c r="BW77" i="4"/>
  <c r="BU77" i="4"/>
  <c r="BT77" i="4"/>
  <c r="BR77" i="4"/>
  <c r="BQ77" i="4"/>
  <c r="DW76" i="4"/>
  <c r="DV76" i="4"/>
  <c r="DT76" i="4"/>
  <c r="DS76" i="4"/>
  <c r="DQ76" i="4"/>
  <c r="DP76" i="4"/>
  <c r="DN76" i="4"/>
  <c r="DM76" i="4"/>
  <c r="DK76" i="4"/>
  <c r="DJ76" i="4"/>
  <c r="DH76" i="4"/>
  <c r="DG76" i="4"/>
  <c r="DE76" i="4"/>
  <c r="DD76" i="4"/>
  <c r="DB76" i="4"/>
  <c r="DA76" i="4"/>
  <c r="CY76" i="4"/>
  <c r="CX76" i="4"/>
  <c r="CV76" i="4"/>
  <c r="CU76" i="4"/>
  <c r="CP76" i="4"/>
  <c r="CO76" i="4"/>
  <c r="CM76" i="4"/>
  <c r="CL76" i="4"/>
  <c r="CJ76" i="4"/>
  <c r="CI76" i="4"/>
  <c r="CG76" i="4"/>
  <c r="CF76" i="4"/>
  <c r="CE76" i="4"/>
  <c r="CD76" i="4"/>
  <c r="CC76" i="4"/>
  <c r="BX76" i="4"/>
  <c r="BW76" i="4"/>
  <c r="BU76" i="4"/>
  <c r="BT76" i="4"/>
  <c r="BS76" i="4"/>
  <c r="BR76" i="4"/>
  <c r="BQ76" i="4"/>
  <c r="DT75" i="4"/>
  <c r="DS75" i="4"/>
  <c r="DQ75" i="4"/>
  <c r="DP75" i="4"/>
  <c r="DN75" i="4"/>
  <c r="DM75" i="4"/>
  <c r="DK75" i="4"/>
  <c r="DJ75" i="4"/>
  <c r="DH75" i="4"/>
  <c r="DG75" i="4"/>
  <c r="DE75" i="4"/>
  <c r="DD75" i="4"/>
  <c r="DB75" i="4"/>
  <c r="DA75" i="4"/>
  <c r="CY75" i="4"/>
  <c r="CX75" i="4"/>
  <c r="CV75" i="4"/>
  <c r="CU75" i="4"/>
  <c r="CP75" i="4"/>
  <c r="CO75" i="4"/>
  <c r="CM75" i="4"/>
  <c r="CL75" i="4"/>
  <c r="CJ75" i="4"/>
  <c r="CI75" i="4"/>
  <c r="CG75" i="4"/>
  <c r="CF75" i="4"/>
  <c r="CE75" i="4"/>
  <c r="CD75" i="4"/>
  <c r="CC75" i="4"/>
  <c r="BX75" i="4"/>
  <c r="BW75" i="4"/>
  <c r="BU75" i="4"/>
  <c r="BT75" i="4"/>
  <c r="BS75" i="4"/>
  <c r="BR75" i="4"/>
  <c r="BQ75" i="4"/>
  <c r="DW74" i="4"/>
  <c r="DV74" i="4"/>
  <c r="DT74" i="4"/>
  <c r="DS74" i="4"/>
  <c r="DQ74" i="4"/>
  <c r="DP74" i="4"/>
  <c r="DN74" i="4"/>
  <c r="DM74" i="4"/>
  <c r="DK74" i="4"/>
  <c r="DJ74" i="4"/>
  <c r="DH74" i="4"/>
  <c r="DG74" i="4"/>
  <c r="DE74" i="4"/>
  <c r="DD74" i="4"/>
  <c r="DB74" i="4"/>
  <c r="DA74" i="4"/>
  <c r="CY74" i="4"/>
  <c r="CX74" i="4"/>
  <c r="CV74" i="4"/>
  <c r="CU74" i="4"/>
  <c r="CP74" i="4"/>
  <c r="CO74" i="4"/>
  <c r="CM74" i="4"/>
  <c r="CL74" i="4"/>
  <c r="CJ74" i="4"/>
  <c r="CI74" i="4"/>
  <c r="CG74" i="4"/>
  <c r="CF74" i="4"/>
  <c r="CE74" i="4"/>
  <c r="CD74" i="4"/>
  <c r="CC74" i="4"/>
  <c r="BX74" i="4"/>
  <c r="BW74" i="4"/>
  <c r="BU74" i="4"/>
  <c r="BT74" i="4"/>
  <c r="BR74" i="4"/>
  <c r="BQ74" i="4"/>
  <c r="DT73" i="4"/>
  <c r="DS73" i="4"/>
  <c r="DQ73" i="4"/>
  <c r="DP73" i="4"/>
  <c r="DO73" i="4"/>
  <c r="DN73" i="4"/>
  <c r="DM73" i="4"/>
  <c r="DK73" i="4"/>
  <c r="DJ73" i="4"/>
  <c r="DH73" i="4"/>
  <c r="DG73" i="4"/>
  <c r="DE73" i="4"/>
  <c r="DD73" i="4"/>
  <c r="DB73" i="4"/>
  <c r="DA73" i="4"/>
  <c r="CY73" i="4"/>
  <c r="CX73" i="4"/>
  <c r="CV73" i="4"/>
  <c r="CU73" i="4"/>
  <c r="CS73" i="4"/>
  <c r="CR73" i="4"/>
  <c r="CP73" i="4"/>
  <c r="CO73" i="4"/>
  <c r="CM73" i="4"/>
  <c r="CL73" i="4"/>
  <c r="CJ73" i="4"/>
  <c r="CI73" i="4"/>
  <c r="CG73" i="4"/>
  <c r="CF73" i="4"/>
  <c r="CE73" i="4"/>
  <c r="CD73" i="4"/>
  <c r="CC73" i="4"/>
  <c r="CA73" i="4"/>
  <c r="BZ73" i="4"/>
  <c r="BX73" i="4"/>
  <c r="BW73" i="4"/>
  <c r="BU73" i="4"/>
  <c r="BT73" i="4"/>
  <c r="BR73" i="4"/>
  <c r="BQ73" i="4"/>
  <c r="DT72" i="4"/>
  <c r="DS72" i="4"/>
  <c r="DQ72" i="4"/>
  <c r="DP72" i="4"/>
  <c r="DN72" i="4"/>
  <c r="DM72" i="4"/>
  <c r="DK72" i="4"/>
  <c r="DJ72" i="4"/>
  <c r="DH72" i="4"/>
  <c r="DG72" i="4"/>
  <c r="DE72" i="4"/>
  <c r="DD72" i="4"/>
  <c r="DB72" i="4"/>
  <c r="DA72" i="4"/>
  <c r="CY72" i="4"/>
  <c r="CX72" i="4"/>
  <c r="CV72" i="4"/>
  <c r="CU72" i="4"/>
  <c r="CP72" i="4"/>
  <c r="CO72" i="4"/>
  <c r="CM72" i="4"/>
  <c r="CL72" i="4"/>
  <c r="CJ72" i="4"/>
  <c r="CI72" i="4"/>
  <c r="CG72" i="4"/>
  <c r="CF72" i="4"/>
  <c r="CE72" i="4"/>
  <c r="CD72" i="4"/>
  <c r="CC72" i="4"/>
  <c r="CA72" i="4"/>
  <c r="BZ72" i="4"/>
  <c r="BX72" i="4"/>
  <c r="BW72" i="4"/>
  <c r="BU72" i="4"/>
  <c r="BT72" i="4"/>
  <c r="BR72" i="4"/>
  <c r="BQ72" i="4"/>
  <c r="DW71" i="4"/>
  <c r="DV71" i="4"/>
  <c r="DT71" i="4"/>
  <c r="DS71" i="4"/>
  <c r="DQ71" i="4"/>
  <c r="DP71" i="4"/>
  <c r="DN71" i="4"/>
  <c r="DM71" i="4"/>
  <c r="DK71" i="4"/>
  <c r="DJ71" i="4"/>
  <c r="DH71" i="4"/>
  <c r="DG71" i="4"/>
  <c r="DE71" i="4"/>
  <c r="DD71" i="4"/>
  <c r="DB71" i="4"/>
  <c r="DA71" i="4"/>
  <c r="CY71" i="4"/>
  <c r="CX71" i="4"/>
  <c r="CV71" i="4"/>
  <c r="CU71" i="4"/>
  <c r="CP71" i="4"/>
  <c r="CO71" i="4"/>
  <c r="CJ71" i="4"/>
  <c r="CI71" i="4"/>
  <c r="CG71" i="4"/>
  <c r="CF71" i="4"/>
  <c r="CE71" i="4"/>
  <c r="CD71" i="4"/>
  <c r="CC71" i="4"/>
  <c r="BX71" i="4"/>
  <c r="BW71" i="4"/>
  <c r="BU71" i="4"/>
  <c r="BT71" i="4"/>
  <c r="BR71" i="4"/>
  <c r="BQ71" i="4"/>
  <c r="DT70" i="4"/>
  <c r="DS70" i="4"/>
  <c r="DQ70" i="4"/>
  <c r="DP70" i="4"/>
  <c r="DO70" i="4"/>
  <c r="DN70" i="4"/>
  <c r="DM70" i="4"/>
  <c r="DK70" i="4"/>
  <c r="DJ70" i="4"/>
  <c r="DI70" i="4"/>
  <c r="DH70" i="4"/>
  <c r="DG70" i="4"/>
  <c r="DE70" i="4"/>
  <c r="DD70" i="4"/>
  <c r="DC70" i="4"/>
  <c r="DB70" i="4"/>
  <c r="DA70" i="4"/>
  <c r="CY70" i="4"/>
  <c r="CX70" i="4"/>
  <c r="CV70" i="4"/>
  <c r="CU70" i="4"/>
  <c r="CP70" i="4"/>
  <c r="CO70" i="4"/>
  <c r="CM70" i="4"/>
  <c r="CL70" i="4"/>
  <c r="CK70" i="4"/>
  <c r="CJ70" i="4"/>
  <c r="CI70" i="4"/>
  <c r="CG70" i="4"/>
  <c r="CF70" i="4"/>
  <c r="CE70" i="4"/>
  <c r="CD70" i="4"/>
  <c r="CC70" i="4"/>
  <c r="CA70" i="4"/>
  <c r="BZ70" i="4"/>
  <c r="BX70" i="4"/>
  <c r="BW70" i="4"/>
  <c r="BU70" i="4"/>
  <c r="BT70" i="4"/>
  <c r="BS70" i="4"/>
  <c r="BR70" i="4"/>
  <c r="BQ70" i="4"/>
  <c r="DW69" i="4"/>
  <c r="DV69" i="4"/>
  <c r="DT69" i="4"/>
  <c r="DS69" i="4"/>
  <c r="DQ69" i="4"/>
  <c r="DP69" i="4"/>
  <c r="DN69" i="4"/>
  <c r="DM69" i="4"/>
  <c r="DK69" i="4"/>
  <c r="DJ69" i="4"/>
  <c r="DH69" i="4"/>
  <c r="DG69" i="4"/>
  <c r="DE69" i="4"/>
  <c r="DD69" i="4"/>
  <c r="DB69" i="4"/>
  <c r="DA69" i="4"/>
  <c r="CY69" i="4"/>
  <c r="CX69" i="4"/>
  <c r="CV69" i="4"/>
  <c r="CU69" i="4"/>
  <c r="CP69" i="4"/>
  <c r="CO69" i="4"/>
  <c r="CM69" i="4"/>
  <c r="CL69" i="4"/>
  <c r="CJ69" i="4"/>
  <c r="CI69" i="4"/>
  <c r="CG69" i="4"/>
  <c r="CF69" i="4"/>
  <c r="CE69" i="4"/>
  <c r="CD69" i="4"/>
  <c r="CC69" i="4"/>
  <c r="BX69" i="4"/>
  <c r="BW69" i="4"/>
  <c r="BU69" i="4"/>
  <c r="BT69" i="4"/>
  <c r="BR69" i="4"/>
  <c r="BQ69" i="4"/>
  <c r="DW68" i="4"/>
  <c r="DV68" i="4"/>
  <c r="DT68" i="4"/>
  <c r="DS68" i="4"/>
  <c r="DQ68" i="4"/>
  <c r="DP68" i="4"/>
  <c r="DN68" i="4"/>
  <c r="DM68" i="4"/>
  <c r="DK68" i="4"/>
  <c r="DJ68" i="4"/>
  <c r="DH68" i="4"/>
  <c r="DG68" i="4"/>
  <c r="DE68" i="4"/>
  <c r="DD68" i="4"/>
  <c r="DB68" i="4"/>
  <c r="DA68" i="4"/>
  <c r="CY68" i="4"/>
  <c r="CX68" i="4"/>
  <c r="CV68" i="4"/>
  <c r="CU68" i="4"/>
  <c r="CP68" i="4"/>
  <c r="CO68" i="4"/>
  <c r="CM68" i="4"/>
  <c r="CL68" i="4"/>
  <c r="CJ68" i="4"/>
  <c r="CI68" i="4"/>
  <c r="CG68" i="4"/>
  <c r="CF68" i="4"/>
  <c r="CE68" i="4"/>
  <c r="CD68" i="4"/>
  <c r="CC68" i="4"/>
  <c r="BX68" i="4"/>
  <c r="BW68" i="4"/>
  <c r="BU68" i="4"/>
  <c r="BT68" i="4"/>
  <c r="BR68" i="4"/>
  <c r="BQ68" i="4"/>
  <c r="DW67" i="4"/>
  <c r="DV67" i="4"/>
  <c r="DU67" i="4"/>
  <c r="DT67" i="4"/>
  <c r="DS67" i="4"/>
  <c r="DQ67" i="4"/>
  <c r="DP67" i="4"/>
  <c r="DO67" i="4"/>
  <c r="DN67" i="4"/>
  <c r="DM67" i="4"/>
  <c r="DK67" i="4"/>
  <c r="DJ67" i="4"/>
  <c r="DI67" i="4"/>
  <c r="DH67" i="4"/>
  <c r="DG67" i="4"/>
  <c r="DE67" i="4"/>
  <c r="DD67" i="4"/>
  <c r="DC67" i="4"/>
  <c r="DB67" i="4"/>
  <c r="DA67" i="4"/>
  <c r="CY67" i="4"/>
  <c r="CX67" i="4"/>
  <c r="CV67" i="4"/>
  <c r="CU67" i="4"/>
  <c r="CS67" i="4"/>
  <c r="CR67" i="4"/>
  <c r="CP67" i="4"/>
  <c r="CO67" i="4"/>
  <c r="CM67" i="4"/>
  <c r="CL67" i="4"/>
  <c r="CK67" i="4"/>
  <c r="CJ67" i="4"/>
  <c r="CI67" i="4"/>
  <c r="CG67" i="4"/>
  <c r="CF67" i="4"/>
  <c r="CE67" i="4"/>
  <c r="CD67" i="4"/>
  <c r="CC67" i="4"/>
  <c r="CA67" i="4"/>
  <c r="BZ67" i="4"/>
  <c r="BX67" i="4"/>
  <c r="BW67" i="4"/>
  <c r="BU67" i="4"/>
  <c r="BT67" i="4"/>
  <c r="BR67" i="4"/>
  <c r="BQ67" i="4"/>
  <c r="DW66" i="4"/>
  <c r="DV66" i="4"/>
  <c r="DU66" i="4"/>
  <c r="DT66" i="4"/>
  <c r="DS66" i="4"/>
  <c r="DQ66" i="4"/>
  <c r="DP66" i="4"/>
  <c r="DO66" i="4"/>
  <c r="DN66" i="4"/>
  <c r="DM66" i="4"/>
  <c r="DK66" i="4"/>
  <c r="DJ66" i="4"/>
  <c r="DH66" i="4"/>
  <c r="DG66" i="4"/>
  <c r="DE66" i="4"/>
  <c r="DD66" i="4"/>
  <c r="DC66" i="4"/>
  <c r="DB66" i="4"/>
  <c r="DA66" i="4"/>
  <c r="CY66" i="4"/>
  <c r="CX66" i="4"/>
  <c r="CV66" i="4"/>
  <c r="CU66" i="4"/>
  <c r="CS66" i="4"/>
  <c r="CR66" i="4"/>
  <c r="CP66" i="4"/>
  <c r="CO66" i="4"/>
  <c r="CM66" i="4"/>
  <c r="CL66" i="4"/>
  <c r="CJ66" i="4"/>
  <c r="CI66" i="4"/>
  <c r="CG66" i="4"/>
  <c r="CF66" i="4"/>
  <c r="CE66" i="4"/>
  <c r="CD66" i="4"/>
  <c r="CC66" i="4"/>
  <c r="CA66" i="4"/>
  <c r="BZ66" i="4"/>
  <c r="BX66" i="4"/>
  <c r="BW66" i="4"/>
  <c r="BU66" i="4"/>
  <c r="BT66" i="4"/>
  <c r="BR66" i="4"/>
  <c r="BQ66" i="4"/>
  <c r="DW65" i="4"/>
  <c r="DV65" i="4"/>
  <c r="DT65" i="4"/>
  <c r="DS65" i="4"/>
  <c r="DQ65" i="4"/>
  <c r="DP65" i="4"/>
  <c r="DN65" i="4"/>
  <c r="DM65" i="4"/>
  <c r="DK65" i="4"/>
  <c r="DJ65" i="4"/>
  <c r="DH65" i="4"/>
  <c r="DG65" i="4"/>
  <c r="DE65" i="4"/>
  <c r="DD65" i="4"/>
  <c r="DB65" i="4"/>
  <c r="DA65" i="4"/>
  <c r="CY65" i="4"/>
  <c r="CX65" i="4"/>
  <c r="CW65" i="4"/>
  <c r="CV65" i="4"/>
  <c r="CU65" i="4"/>
  <c r="CP65" i="4"/>
  <c r="CO65" i="4"/>
  <c r="CM65" i="4"/>
  <c r="CL65" i="4"/>
  <c r="CK65" i="4"/>
  <c r="CJ65" i="4"/>
  <c r="CI65" i="4"/>
  <c r="CG65" i="4"/>
  <c r="CF65" i="4"/>
  <c r="CD65" i="4"/>
  <c r="CC65" i="4"/>
  <c r="BX65" i="4"/>
  <c r="BW65" i="4"/>
  <c r="BU65" i="4"/>
  <c r="BT65" i="4"/>
  <c r="BS65" i="4"/>
  <c r="BR65" i="4"/>
  <c r="BQ65" i="4"/>
  <c r="DW64" i="4"/>
  <c r="DV64" i="4"/>
  <c r="DT64" i="4"/>
  <c r="DS64" i="4"/>
  <c r="DN64" i="4"/>
  <c r="DM64" i="4"/>
  <c r="DH64" i="4"/>
  <c r="DG64" i="4"/>
  <c r="DE64" i="4"/>
  <c r="DD64" i="4"/>
  <c r="DB64" i="4"/>
  <c r="DA64" i="4"/>
  <c r="CY64" i="4"/>
  <c r="CX64" i="4"/>
  <c r="CV64" i="4"/>
  <c r="CU64" i="4"/>
  <c r="CP64" i="4"/>
  <c r="CO64" i="4"/>
  <c r="CM64" i="4"/>
  <c r="CL64" i="4"/>
  <c r="CJ64" i="4"/>
  <c r="CI64" i="4"/>
  <c r="CG64" i="4"/>
  <c r="CF64" i="4"/>
  <c r="CE64" i="4"/>
  <c r="CD64" i="4"/>
  <c r="CC64" i="4"/>
  <c r="BX64" i="4"/>
  <c r="BW64" i="4"/>
  <c r="BU64" i="4"/>
  <c r="BT64" i="4"/>
  <c r="BR64" i="4"/>
  <c r="BQ64" i="4"/>
  <c r="DW63" i="4"/>
  <c r="DV63" i="4"/>
  <c r="DT63" i="4"/>
  <c r="DS63" i="4"/>
  <c r="DQ63" i="4"/>
  <c r="DP63" i="4"/>
  <c r="DO63" i="4"/>
  <c r="DN63" i="4"/>
  <c r="DM63" i="4"/>
  <c r="DH63" i="4"/>
  <c r="DG63" i="4"/>
  <c r="DB63" i="4"/>
  <c r="DA63" i="4"/>
  <c r="CY63" i="4"/>
  <c r="CX63" i="4"/>
  <c r="CV63" i="4"/>
  <c r="CU63" i="4"/>
  <c r="CP63" i="4"/>
  <c r="CO63" i="4"/>
  <c r="CM63" i="4"/>
  <c r="CL63" i="4"/>
  <c r="CJ63" i="4"/>
  <c r="CI63" i="4"/>
  <c r="CG63" i="4"/>
  <c r="CF63" i="4"/>
  <c r="CE63" i="4"/>
  <c r="CD63" i="4"/>
  <c r="CC63" i="4"/>
  <c r="BX63" i="4"/>
  <c r="BW63" i="4"/>
  <c r="BU63" i="4"/>
  <c r="BT63" i="4"/>
  <c r="BR63" i="4"/>
  <c r="BQ63" i="4"/>
  <c r="DW62" i="4"/>
  <c r="DV62" i="4"/>
  <c r="DT62" i="4"/>
  <c r="DS62" i="4"/>
  <c r="DQ62" i="4"/>
  <c r="DP62" i="4"/>
  <c r="DN62" i="4"/>
  <c r="DM62" i="4"/>
  <c r="DH62" i="4"/>
  <c r="DG62" i="4"/>
  <c r="DE62" i="4"/>
  <c r="DD62" i="4"/>
  <c r="DB62" i="4"/>
  <c r="DA62" i="4"/>
  <c r="CY62" i="4"/>
  <c r="CX62" i="4"/>
  <c r="CV62" i="4"/>
  <c r="CU62" i="4"/>
  <c r="CP62" i="4"/>
  <c r="CO62" i="4"/>
  <c r="CM62" i="4"/>
  <c r="CL62" i="4"/>
  <c r="CJ62" i="4"/>
  <c r="CI62" i="4"/>
  <c r="CG62" i="4"/>
  <c r="CF62" i="4"/>
  <c r="CE62" i="4"/>
  <c r="CD62" i="4"/>
  <c r="CC62" i="4"/>
  <c r="BX62" i="4"/>
  <c r="BW62" i="4"/>
  <c r="BU62" i="4"/>
  <c r="BT62" i="4"/>
  <c r="BR62" i="4"/>
  <c r="BQ62" i="4"/>
  <c r="DT61" i="4"/>
  <c r="DS61" i="4"/>
  <c r="DN61" i="4"/>
  <c r="DM61" i="4"/>
  <c r="DH61" i="4"/>
  <c r="DG61" i="4"/>
  <c r="DB61" i="4"/>
  <c r="DA61" i="4"/>
  <c r="CV61" i="4"/>
  <c r="CU61" i="4"/>
  <c r="CP61" i="4"/>
  <c r="CO61" i="4"/>
  <c r="CJ61" i="4"/>
  <c r="CI61" i="4"/>
  <c r="CG61" i="4"/>
  <c r="CF61" i="4"/>
  <c r="CE61" i="4"/>
  <c r="CD61" i="4"/>
  <c r="CC61" i="4"/>
  <c r="BX61" i="4"/>
  <c r="BW61" i="4"/>
  <c r="BU61" i="4"/>
  <c r="BT61" i="4"/>
  <c r="BR61" i="4"/>
  <c r="BQ61" i="4"/>
  <c r="DT60" i="4"/>
  <c r="DS60" i="4"/>
  <c r="DN60" i="4"/>
  <c r="DM60" i="4"/>
  <c r="DH60" i="4"/>
  <c r="DG60" i="4"/>
  <c r="DB60" i="4"/>
  <c r="DA60" i="4"/>
  <c r="CV60" i="4"/>
  <c r="CU60" i="4"/>
  <c r="CP60" i="4"/>
  <c r="CO60" i="4"/>
  <c r="CM60" i="4"/>
  <c r="CL60" i="4"/>
  <c r="CJ60" i="4"/>
  <c r="CI60" i="4"/>
  <c r="CG60" i="4"/>
  <c r="CF60" i="4"/>
  <c r="CE60" i="4"/>
  <c r="CD60" i="4"/>
  <c r="CC60" i="4"/>
  <c r="BX60" i="4"/>
  <c r="BW60" i="4"/>
  <c r="BS60" i="4"/>
  <c r="BR60" i="4"/>
  <c r="BQ60" i="4"/>
  <c r="DT59" i="4"/>
  <c r="DS59" i="4"/>
  <c r="DN59" i="4"/>
  <c r="DM59" i="4"/>
  <c r="DH59" i="4"/>
  <c r="DG59" i="4"/>
  <c r="DB59" i="4"/>
  <c r="DA59" i="4"/>
  <c r="CV59" i="4"/>
  <c r="CU59" i="4"/>
  <c r="CP59" i="4"/>
  <c r="CO59" i="4"/>
  <c r="CJ59" i="4"/>
  <c r="CI59" i="4"/>
  <c r="CG59" i="4"/>
  <c r="CF59" i="4"/>
  <c r="CE59" i="4"/>
  <c r="CD59" i="4"/>
  <c r="CC59" i="4"/>
  <c r="BX59" i="4"/>
  <c r="BW59" i="4"/>
  <c r="BR59" i="4"/>
  <c r="BQ59" i="4"/>
  <c r="DW58" i="4"/>
  <c r="DV58" i="4"/>
  <c r="DT58" i="4"/>
  <c r="DS58" i="4"/>
  <c r="DQ58" i="4"/>
  <c r="DP58" i="4"/>
  <c r="DO58" i="4"/>
  <c r="DN58" i="4"/>
  <c r="DM58" i="4"/>
  <c r="DK58" i="4"/>
  <c r="DJ58" i="4"/>
  <c r="DI58" i="4"/>
  <c r="DH58" i="4"/>
  <c r="DG58" i="4"/>
  <c r="DB58" i="4"/>
  <c r="DA58" i="4"/>
  <c r="CY58" i="4"/>
  <c r="CX58" i="4"/>
  <c r="CW58" i="4"/>
  <c r="CV58" i="4"/>
  <c r="CU58" i="4"/>
  <c r="CP58" i="4"/>
  <c r="CO58" i="4"/>
  <c r="CM58" i="4"/>
  <c r="CL58" i="4"/>
  <c r="CK58" i="4"/>
  <c r="CJ58" i="4"/>
  <c r="CI58" i="4"/>
  <c r="CG58" i="4"/>
  <c r="CF58" i="4"/>
  <c r="CE58" i="4"/>
  <c r="CD58" i="4"/>
  <c r="CC58" i="4"/>
  <c r="CA58" i="4"/>
  <c r="BZ58" i="4"/>
  <c r="BY58" i="4"/>
  <c r="BX58" i="4"/>
  <c r="BW58" i="4"/>
  <c r="BU58" i="4"/>
  <c r="BT58" i="4"/>
  <c r="BS58" i="4"/>
  <c r="BR58" i="4"/>
  <c r="BQ58" i="4"/>
  <c r="DT57" i="4"/>
  <c r="DS57" i="4"/>
  <c r="DN57" i="4"/>
  <c r="DM57" i="4"/>
  <c r="DH57" i="4"/>
  <c r="DG57" i="4"/>
  <c r="DB57" i="4"/>
  <c r="DA57" i="4"/>
  <c r="CV57" i="4"/>
  <c r="CU57" i="4"/>
  <c r="CP57" i="4"/>
  <c r="CO57" i="4"/>
  <c r="CJ57" i="4"/>
  <c r="CI57" i="4"/>
  <c r="CG57" i="4"/>
  <c r="CF57" i="4"/>
  <c r="CE57" i="4"/>
  <c r="CD57" i="4"/>
  <c r="CC57" i="4"/>
  <c r="BX57" i="4"/>
  <c r="BW57" i="4"/>
  <c r="BR57" i="4"/>
  <c r="BQ57" i="4"/>
  <c r="DT56" i="4"/>
  <c r="DS56" i="4"/>
  <c r="DN56" i="4"/>
  <c r="DM56" i="4"/>
  <c r="DH56" i="4"/>
  <c r="DG56" i="4"/>
  <c r="DB56" i="4"/>
  <c r="DA56" i="4"/>
  <c r="CV56" i="4"/>
  <c r="CU56" i="4"/>
  <c r="CP56" i="4"/>
  <c r="CO56" i="4"/>
  <c r="CJ56" i="4"/>
  <c r="CI56" i="4"/>
  <c r="CG56" i="4"/>
  <c r="CF56" i="4"/>
  <c r="CE56" i="4"/>
  <c r="CD56" i="4"/>
  <c r="CC56" i="4"/>
  <c r="BX56" i="4"/>
  <c r="BW56" i="4"/>
  <c r="BU56" i="4"/>
  <c r="BT56" i="4"/>
  <c r="BS56" i="4"/>
  <c r="BR56" i="4"/>
  <c r="BQ56" i="4"/>
  <c r="DT55" i="4"/>
  <c r="DS55" i="4"/>
  <c r="DN55" i="4"/>
  <c r="DM55" i="4"/>
  <c r="DH55" i="4"/>
  <c r="DG55" i="4"/>
  <c r="DB55" i="4"/>
  <c r="DA55" i="4"/>
  <c r="CV55" i="4"/>
  <c r="CU55" i="4"/>
  <c r="CP55" i="4"/>
  <c r="CO55" i="4"/>
  <c r="CJ55" i="4"/>
  <c r="CI55" i="4"/>
  <c r="CG55" i="4"/>
  <c r="CF55" i="4"/>
  <c r="CE55" i="4"/>
  <c r="CD55" i="4"/>
  <c r="CC55" i="4"/>
  <c r="BX55" i="4"/>
  <c r="BW55" i="4"/>
  <c r="BU55" i="4"/>
  <c r="BT55" i="4"/>
  <c r="BS55" i="4"/>
  <c r="BR55" i="4"/>
  <c r="BQ55" i="4"/>
  <c r="DT54" i="4"/>
  <c r="DS54" i="4"/>
  <c r="DN54" i="4"/>
  <c r="DM54" i="4"/>
  <c r="DH54" i="4"/>
  <c r="DG54" i="4"/>
  <c r="DB54" i="4"/>
  <c r="DA54" i="4"/>
  <c r="CV54" i="4"/>
  <c r="CU54" i="4"/>
  <c r="CP54" i="4"/>
  <c r="CO54" i="4"/>
  <c r="CJ54" i="4"/>
  <c r="CI54" i="4"/>
  <c r="CG54" i="4"/>
  <c r="CF54" i="4"/>
  <c r="CE54" i="4"/>
  <c r="CD54" i="4"/>
  <c r="CC54" i="4"/>
  <c r="BX54" i="4"/>
  <c r="BW54" i="4"/>
  <c r="BR54" i="4"/>
  <c r="BQ54" i="4"/>
  <c r="DT53" i="4"/>
  <c r="DS53" i="4"/>
  <c r="DQ53" i="4"/>
  <c r="DP53" i="4"/>
  <c r="DO53" i="4"/>
  <c r="DN53" i="4"/>
  <c r="DM53" i="4"/>
  <c r="DH53" i="4"/>
  <c r="DG53" i="4"/>
  <c r="DB53" i="4"/>
  <c r="DA53" i="4"/>
  <c r="CV53" i="4"/>
  <c r="CU53" i="4"/>
  <c r="CP53" i="4"/>
  <c r="CO53" i="4"/>
  <c r="CJ53" i="4"/>
  <c r="CI53" i="4"/>
  <c r="CG53" i="4"/>
  <c r="CF53" i="4"/>
  <c r="CE53" i="4"/>
  <c r="CD53" i="4"/>
  <c r="CC53" i="4"/>
  <c r="BX53" i="4"/>
  <c r="BW53" i="4"/>
  <c r="BR53" i="4"/>
  <c r="BQ53" i="4"/>
  <c r="DT52" i="4"/>
  <c r="DS52" i="4"/>
  <c r="DN52" i="4"/>
  <c r="DM52" i="4"/>
  <c r="DH52" i="4"/>
  <c r="DG52" i="4"/>
  <c r="DB52" i="4"/>
  <c r="DA52" i="4"/>
  <c r="CV52" i="4"/>
  <c r="CU52" i="4"/>
  <c r="CP52" i="4"/>
  <c r="CO52" i="4"/>
  <c r="CJ52" i="4"/>
  <c r="CI52" i="4"/>
  <c r="CG52" i="4"/>
  <c r="CF52" i="4"/>
  <c r="CE52" i="4"/>
  <c r="CD52" i="4"/>
  <c r="CC52" i="4"/>
  <c r="BX52" i="4"/>
  <c r="BW52" i="4"/>
  <c r="BR52" i="4"/>
  <c r="BQ52" i="4"/>
  <c r="DT51" i="4"/>
  <c r="DS51" i="4"/>
  <c r="DN51" i="4"/>
  <c r="DM51" i="4"/>
  <c r="DH51" i="4"/>
  <c r="DG51" i="4"/>
  <c r="DB51" i="4"/>
  <c r="DA51" i="4"/>
  <c r="CV51" i="4"/>
  <c r="CU51" i="4"/>
  <c r="CP51" i="4"/>
  <c r="CO51" i="4"/>
  <c r="CJ51" i="4"/>
  <c r="CI51" i="4"/>
  <c r="CG51" i="4"/>
  <c r="CF51" i="4"/>
  <c r="CE51" i="4"/>
  <c r="CD51" i="4"/>
  <c r="CC51" i="4"/>
  <c r="BX51" i="4"/>
  <c r="BW51" i="4"/>
  <c r="BR51" i="4"/>
  <c r="BQ51" i="4"/>
  <c r="DW50" i="4"/>
  <c r="DV50" i="4"/>
  <c r="DT50" i="4"/>
  <c r="DS50" i="4"/>
  <c r="DQ50" i="4"/>
  <c r="DP50" i="4"/>
  <c r="DO50" i="4"/>
  <c r="DN50" i="4"/>
  <c r="DM50" i="4"/>
  <c r="DK50" i="4"/>
  <c r="DJ50" i="4"/>
  <c r="DI50" i="4"/>
  <c r="DH50" i="4"/>
  <c r="DG50" i="4"/>
  <c r="DE50" i="4"/>
  <c r="DD50" i="4"/>
  <c r="DC50" i="4"/>
  <c r="DB50" i="4"/>
  <c r="DA50" i="4"/>
  <c r="CV50" i="4"/>
  <c r="CU50" i="4"/>
  <c r="CP50" i="4"/>
  <c r="CO50" i="4"/>
  <c r="CM50" i="4"/>
  <c r="CL50" i="4"/>
  <c r="CK50" i="4"/>
  <c r="CJ50" i="4"/>
  <c r="CI50" i="4"/>
  <c r="CG50" i="4"/>
  <c r="CF50" i="4"/>
  <c r="CE50" i="4"/>
  <c r="CD50" i="4"/>
  <c r="CC50" i="4"/>
  <c r="BX50" i="4"/>
  <c r="BW50" i="4"/>
  <c r="BU50" i="4"/>
  <c r="BT50" i="4"/>
  <c r="BS50" i="4"/>
  <c r="BR50" i="4"/>
  <c r="BQ50" i="4"/>
  <c r="DT49" i="4"/>
  <c r="DS49" i="4"/>
  <c r="DN49" i="4"/>
  <c r="DM49" i="4"/>
  <c r="DH49" i="4"/>
  <c r="DG49" i="4"/>
  <c r="DB49" i="4"/>
  <c r="DA49" i="4"/>
  <c r="CV49" i="4"/>
  <c r="CU49" i="4"/>
  <c r="CP49" i="4"/>
  <c r="CO49" i="4"/>
  <c r="CJ49" i="4"/>
  <c r="CI49" i="4"/>
  <c r="CG49" i="4"/>
  <c r="CF49" i="4"/>
  <c r="CD49" i="4"/>
  <c r="CC49" i="4"/>
  <c r="BX49" i="4"/>
  <c r="BW49" i="4"/>
  <c r="BR49" i="4"/>
  <c r="BQ49" i="4"/>
  <c r="DT48" i="4"/>
  <c r="DS48" i="4"/>
  <c r="DN48" i="4"/>
  <c r="DM48" i="4"/>
  <c r="DH48" i="4"/>
  <c r="DG48" i="4"/>
  <c r="DB48" i="4"/>
  <c r="DA48" i="4"/>
  <c r="CV48" i="4"/>
  <c r="CU48" i="4"/>
  <c r="CP48" i="4"/>
  <c r="CO48" i="4"/>
  <c r="CJ48" i="4"/>
  <c r="CI48" i="4"/>
  <c r="CG48" i="4"/>
  <c r="CF48" i="4"/>
  <c r="CD48" i="4"/>
  <c r="CC48" i="4"/>
  <c r="BX48" i="4"/>
  <c r="BW48" i="4"/>
  <c r="BR48" i="4"/>
  <c r="BQ48" i="4"/>
  <c r="DW47" i="4"/>
  <c r="DV47" i="4"/>
  <c r="DT47" i="4"/>
  <c r="DS47" i="4"/>
  <c r="DQ47" i="4"/>
  <c r="DP47" i="4"/>
  <c r="DN47" i="4"/>
  <c r="DM47" i="4"/>
  <c r="DH47" i="4"/>
  <c r="DG47" i="4"/>
  <c r="DE47" i="4"/>
  <c r="DD47" i="4"/>
  <c r="DB47" i="4"/>
  <c r="DA47" i="4"/>
  <c r="CV47" i="4"/>
  <c r="CU47" i="4"/>
  <c r="CS47" i="4"/>
  <c r="CR47" i="4"/>
  <c r="CP47" i="4"/>
  <c r="CO47" i="4"/>
  <c r="CM47" i="4"/>
  <c r="CL47" i="4"/>
  <c r="CK47" i="4"/>
  <c r="CJ47" i="4"/>
  <c r="CI47" i="4"/>
  <c r="CG47" i="4"/>
  <c r="CF47" i="4"/>
  <c r="CD47" i="4"/>
  <c r="CC47" i="4"/>
  <c r="CA47" i="4"/>
  <c r="BZ47" i="4"/>
  <c r="BX47" i="4"/>
  <c r="BW47" i="4"/>
  <c r="BR47" i="4"/>
  <c r="BQ47" i="4"/>
  <c r="DW46" i="4"/>
  <c r="DV46" i="4"/>
  <c r="DT46" i="4"/>
  <c r="DS46" i="4"/>
  <c r="DQ46" i="4"/>
  <c r="DP46" i="4"/>
  <c r="DO46" i="4"/>
  <c r="DN46" i="4"/>
  <c r="DM46" i="4"/>
  <c r="DH46" i="4"/>
  <c r="DG46" i="4"/>
  <c r="DE46" i="4"/>
  <c r="DD46" i="4"/>
  <c r="DB46" i="4"/>
  <c r="DA46" i="4"/>
  <c r="CV46" i="4"/>
  <c r="CU46" i="4"/>
  <c r="CP46" i="4"/>
  <c r="CO46" i="4"/>
  <c r="CJ46" i="4"/>
  <c r="CI46" i="4"/>
  <c r="CG46" i="4"/>
  <c r="CF46" i="4"/>
  <c r="CD46" i="4"/>
  <c r="CC46" i="4"/>
  <c r="BX46" i="4"/>
  <c r="BW46" i="4"/>
  <c r="BR46" i="4"/>
  <c r="BQ46" i="4"/>
  <c r="DT45" i="4"/>
  <c r="DS45" i="4"/>
  <c r="DN45" i="4"/>
  <c r="DM45" i="4"/>
  <c r="DH45" i="4"/>
  <c r="DG45" i="4"/>
  <c r="DB45" i="4"/>
  <c r="DA45" i="4"/>
  <c r="CY45" i="4"/>
  <c r="CX45" i="4"/>
  <c r="CW45" i="4"/>
  <c r="CV45" i="4"/>
  <c r="CU45" i="4"/>
  <c r="CP45" i="4"/>
  <c r="CO45" i="4"/>
  <c r="CM45" i="4"/>
  <c r="CL45" i="4"/>
  <c r="CJ45" i="4"/>
  <c r="CI45" i="4"/>
  <c r="CD45" i="4"/>
  <c r="CC45" i="4"/>
  <c r="BX45" i="4"/>
  <c r="BW45" i="4"/>
  <c r="BU45" i="4"/>
  <c r="BT45" i="4"/>
  <c r="BS45" i="4"/>
  <c r="BR45" i="4"/>
  <c r="BQ45" i="4"/>
  <c r="DT44" i="4"/>
  <c r="DS44" i="4"/>
  <c r="DN44" i="4"/>
  <c r="DM44" i="4"/>
  <c r="DH44" i="4"/>
  <c r="DG44" i="4"/>
  <c r="DB44" i="4"/>
  <c r="DA44" i="4"/>
  <c r="CV44" i="4"/>
  <c r="CU44" i="4"/>
  <c r="CP44" i="4"/>
  <c r="CO44" i="4"/>
  <c r="CJ44" i="4"/>
  <c r="CI44" i="4"/>
  <c r="CG44" i="4"/>
  <c r="CF44" i="4"/>
  <c r="CE44" i="4"/>
  <c r="CD44" i="4"/>
  <c r="CC44" i="4"/>
  <c r="BX44" i="4"/>
  <c r="BW44" i="4"/>
  <c r="BR44" i="4"/>
  <c r="BQ44" i="4"/>
  <c r="DT43" i="4"/>
  <c r="DS43" i="4"/>
  <c r="DQ43" i="4"/>
  <c r="DP43" i="4"/>
  <c r="DO43" i="4"/>
  <c r="DN43" i="4"/>
  <c r="DM43" i="4"/>
  <c r="DH43" i="4"/>
  <c r="DG43" i="4"/>
  <c r="DB43" i="4"/>
  <c r="DA43" i="4"/>
  <c r="CV43" i="4"/>
  <c r="CU43" i="4"/>
  <c r="CP43" i="4"/>
  <c r="CO43" i="4"/>
  <c r="CJ43" i="4"/>
  <c r="CI43" i="4"/>
  <c r="CG43" i="4"/>
  <c r="CF43" i="4"/>
  <c r="CD43" i="4"/>
  <c r="CC43" i="4"/>
  <c r="BX43" i="4"/>
  <c r="BW43" i="4"/>
  <c r="BR43" i="4"/>
  <c r="BQ43" i="4"/>
  <c r="DT42" i="4"/>
  <c r="DS42" i="4"/>
  <c r="DN42" i="4"/>
  <c r="DM42" i="4"/>
  <c r="DH42" i="4"/>
  <c r="DG42" i="4"/>
  <c r="DB42" i="4"/>
  <c r="DA42" i="4"/>
  <c r="CV42" i="4"/>
  <c r="CU42" i="4"/>
  <c r="CP42" i="4"/>
  <c r="CO42" i="4"/>
  <c r="CJ42" i="4"/>
  <c r="CI42" i="4"/>
  <c r="CG42" i="4"/>
  <c r="CF42" i="4"/>
  <c r="CE42" i="4"/>
  <c r="CD42" i="4"/>
  <c r="CC42" i="4"/>
  <c r="BX42" i="4"/>
  <c r="BW42" i="4"/>
  <c r="BR42" i="4"/>
  <c r="BQ42" i="4"/>
  <c r="DT41" i="4"/>
  <c r="DS41" i="4"/>
  <c r="DN41" i="4"/>
  <c r="DM41" i="4"/>
  <c r="DH41" i="4"/>
  <c r="DG41" i="4"/>
  <c r="DB41" i="4"/>
  <c r="DA41" i="4"/>
  <c r="CV41" i="4"/>
  <c r="CU41" i="4"/>
  <c r="CP41" i="4"/>
  <c r="CO41" i="4"/>
  <c r="CJ41" i="4"/>
  <c r="CI41" i="4"/>
  <c r="CG41" i="4"/>
  <c r="CF41" i="4"/>
  <c r="CE41" i="4"/>
  <c r="CD41" i="4"/>
  <c r="CC41" i="4"/>
  <c r="BX41" i="4"/>
  <c r="BW41" i="4"/>
  <c r="BR41" i="4"/>
  <c r="BQ41" i="4"/>
  <c r="DT40" i="4"/>
  <c r="DS40" i="4"/>
  <c r="DQ40" i="4"/>
  <c r="DP40" i="4"/>
  <c r="DN40" i="4"/>
  <c r="DM40" i="4"/>
  <c r="DH40" i="4"/>
  <c r="DG40" i="4"/>
  <c r="DB40" i="4"/>
  <c r="DA40" i="4"/>
  <c r="CY40" i="4"/>
  <c r="CX40" i="4"/>
  <c r="CV40" i="4"/>
  <c r="CU40" i="4"/>
  <c r="CP40" i="4"/>
  <c r="CO40" i="4"/>
  <c r="CM40" i="4"/>
  <c r="CL40" i="4"/>
  <c r="CJ40" i="4"/>
  <c r="CI40" i="4"/>
  <c r="CD40" i="4"/>
  <c r="CC40" i="4"/>
  <c r="BX40" i="4"/>
  <c r="BW40" i="4"/>
  <c r="BU40" i="4"/>
  <c r="BT40" i="4"/>
  <c r="BR40" i="4"/>
  <c r="BQ40" i="4"/>
  <c r="DT39" i="4"/>
  <c r="DS39" i="4"/>
  <c r="DN39" i="4"/>
  <c r="DM39" i="4"/>
  <c r="DH39" i="4"/>
  <c r="DG39" i="4"/>
  <c r="DB39" i="4"/>
  <c r="DA39" i="4"/>
  <c r="CY39" i="4"/>
  <c r="CX39" i="4"/>
  <c r="CV39" i="4"/>
  <c r="CU39" i="4"/>
  <c r="CP39" i="4"/>
  <c r="CO39" i="4"/>
  <c r="CM39" i="4"/>
  <c r="CL39" i="4"/>
  <c r="CJ39" i="4"/>
  <c r="CI39" i="4"/>
  <c r="CD39" i="4"/>
  <c r="CC39" i="4"/>
  <c r="BX39" i="4"/>
  <c r="BW39" i="4"/>
  <c r="BU39" i="4"/>
  <c r="BT39" i="4"/>
  <c r="BR39" i="4"/>
  <c r="BQ39" i="4"/>
  <c r="DT38" i="4"/>
  <c r="DS38" i="4"/>
  <c r="DQ38" i="4"/>
  <c r="DP38" i="4"/>
  <c r="DN38" i="4"/>
  <c r="DM38" i="4"/>
  <c r="DH38" i="4"/>
  <c r="DG38" i="4"/>
  <c r="DB38" i="4"/>
  <c r="DA38" i="4"/>
  <c r="CY38" i="4"/>
  <c r="CX38" i="4"/>
  <c r="CV38" i="4"/>
  <c r="CU38" i="4"/>
  <c r="CP38" i="4"/>
  <c r="CO38" i="4"/>
  <c r="CM38" i="4"/>
  <c r="CL38" i="4"/>
  <c r="CJ38" i="4"/>
  <c r="CI38" i="4"/>
  <c r="CD38" i="4"/>
  <c r="CC38" i="4"/>
  <c r="BX38" i="4"/>
  <c r="BW38" i="4"/>
  <c r="BU38" i="4"/>
  <c r="BT38" i="4"/>
  <c r="BR38" i="4"/>
  <c r="BQ38" i="4"/>
  <c r="DT37" i="4"/>
  <c r="DS37" i="4"/>
  <c r="DQ37" i="4"/>
  <c r="DP37" i="4"/>
  <c r="DO37" i="4"/>
  <c r="DN37" i="4"/>
  <c r="DM37" i="4"/>
  <c r="DH37" i="4"/>
  <c r="DG37" i="4"/>
  <c r="DB37" i="4"/>
  <c r="DA37" i="4"/>
  <c r="CY37" i="4"/>
  <c r="CX37" i="4"/>
  <c r="CV37" i="4"/>
  <c r="CU37" i="4"/>
  <c r="CP37" i="4"/>
  <c r="CO37" i="4"/>
  <c r="CM37" i="4"/>
  <c r="CL37" i="4"/>
  <c r="CJ37" i="4"/>
  <c r="CI37" i="4"/>
  <c r="CD37" i="4"/>
  <c r="CC37" i="4"/>
  <c r="CA37" i="4"/>
  <c r="BZ37" i="4"/>
  <c r="BX37" i="4"/>
  <c r="BW37" i="4"/>
  <c r="BU37" i="4"/>
  <c r="BT37" i="4"/>
  <c r="BR37" i="4"/>
  <c r="BQ37" i="4"/>
  <c r="DT36" i="4"/>
  <c r="DS36" i="4"/>
  <c r="DN36" i="4"/>
  <c r="DM36" i="4"/>
  <c r="DH36" i="4"/>
  <c r="DG36" i="4"/>
  <c r="DB36" i="4"/>
  <c r="DA36" i="4"/>
  <c r="CY36" i="4"/>
  <c r="CX36" i="4"/>
  <c r="CV36" i="4"/>
  <c r="CU36" i="4"/>
  <c r="CP36" i="4"/>
  <c r="CO36" i="4"/>
  <c r="CJ36" i="4"/>
  <c r="CI36" i="4"/>
  <c r="CD36" i="4"/>
  <c r="CC36" i="4"/>
  <c r="BX36" i="4"/>
  <c r="BW36" i="4"/>
  <c r="BU36" i="4"/>
  <c r="BT36" i="4"/>
  <c r="BR36" i="4"/>
  <c r="BQ36" i="4"/>
  <c r="DW35" i="4"/>
  <c r="DV35" i="4"/>
  <c r="DT35" i="4"/>
  <c r="DS35" i="4"/>
  <c r="DQ35" i="4"/>
  <c r="DP35" i="4"/>
  <c r="DO35" i="4"/>
  <c r="DN35" i="4"/>
  <c r="DM35" i="4"/>
  <c r="DH35" i="4"/>
  <c r="DG35" i="4"/>
  <c r="DE35" i="4"/>
  <c r="DD35" i="4"/>
  <c r="DB35" i="4"/>
  <c r="DA35" i="4"/>
  <c r="CY35" i="4"/>
  <c r="CX35" i="4"/>
  <c r="CV35" i="4"/>
  <c r="CU35" i="4"/>
  <c r="CP35" i="4"/>
  <c r="CO35" i="4"/>
  <c r="CM35" i="4"/>
  <c r="CL35" i="4"/>
  <c r="CJ35" i="4"/>
  <c r="CI35" i="4"/>
  <c r="CG35" i="4"/>
  <c r="CF35" i="4"/>
  <c r="CE35" i="4"/>
  <c r="CD35" i="4"/>
  <c r="CC35" i="4"/>
  <c r="CA35" i="4"/>
  <c r="BZ35" i="4"/>
  <c r="BX35" i="4"/>
  <c r="BW35" i="4"/>
  <c r="BU35" i="4"/>
  <c r="BT35" i="4"/>
  <c r="BR35" i="4"/>
  <c r="BQ35" i="4"/>
  <c r="DT34" i="4"/>
  <c r="DS34" i="4"/>
  <c r="DQ34" i="4"/>
  <c r="DP34" i="4"/>
  <c r="DN34" i="4"/>
  <c r="DM34" i="4"/>
  <c r="DH34" i="4"/>
  <c r="DG34" i="4"/>
  <c r="DB34" i="4"/>
  <c r="DA34" i="4"/>
  <c r="CY34" i="4"/>
  <c r="CX34" i="4"/>
  <c r="CW34" i="4"/>
  <c r="CV34" i="4"/>
  <c r="CU34" i="4"/>
  <c r="CP34" i="4"/>
  <c r="CO34" i="4"/>
  <c r="CM34" i="4"/>
  <c r="CL34" i="4"/>
  <c r="CK34" i="4"/>
  <c r="CJ34" i="4"/>
  <c r="CI34" i="4"/>
  <c r="CD34" i="4"/>
  <c r="CC34" i="4"/>
  <c r="BX34" i="4"/>
  <c r="BW34" i="4"/>
  <c r="BU34" i="4"/>
  <c r="BT34" i="4"/>
  <c r="BS34" i="4"/>
  <c r="BR34" i="4"/>
  <c r="BQ34" i="4"/>
  <c r="DW33" i="4"/>
  <c r="DV33" i="4"/>
  <c r="DT33" i="4"/>
  <c r="DS33" i="4"/>
  <c r="DN33" i="4"/>
  <c r="DM33" i="4"/>
  <c r="DH33" i="4"/>
  <c r="DG33" i="4"/>
  <c r="DE33" i="4"/>
  <c r="DD33" i="4"/>
  <c r="DB33" i="4"/>
  <c r="DA33" i="4"/>
  <c r="CY33" i="4"/>
  <c r="CX33" i="4"/>
  <c r="CV33" i="4"/>
  <c r="CU33" i="4"/>
  <c r="CS33" i="4"/>
  <c r="CR33" i="4"/>
  <c r="CP33" i="4"/>
  <c r="CO33" i="4"/>
  <c r="CM33" i="4"/>
  <c r="CL33" i="4"/>
  <c r="CJ33" i="4"/>
  <c r="CI33" i="4"/>
  <c r="CG33" i="4"/>
  <c r="CF33" i="4"/>
  <c r="CE33" i="4"/>
  <c r="CD33" i="4"/>
  <c r="CC33" i="4"/>
  <c r="CA33" i="4"/>
  <c r="BZ33" i="4"/>
  <c r="BX33" i="4"/>
  <c r="BW33" i="4"/>
  <c r="BU33" i="4"/>
  <c r="BT33" i="4"/>
  <c r="BR33" i="4"/>
  <c r="BQ33" i="4"/>
  <c r="DT32" i="4"/>
  <c r="DS32" i="4"/>
  <c r="DN32" i="4"/>
  <c r="DM32" i="4"/>
  <c r="DH32" i="4"/>
  <c r="DG32" i="4"/>
  <c r="DB32" i="4"/>
  <c r="DA32" i="4"/>
  <c r="CV32" i="4"/>
  <c r="CU32" i="4"/>
  <c r="CP32" i="4"/>
  <c r="CO32" i="4"/>
  <c r="CJ32" i="4"/>
  <c r="CI32" i="4"/>
  <c r="CG32" i="4"/>
  <c r="CF32" i="4"/>
  <c r="CE32" i="4"/>
  <c r="CD32" i="4"/>
  <c r="CC32" i="4"/>
  <c r="BX32" i="4"/>
  <c r="BW32" i="4"/>
  <c r="BR32" i="4"/>
  <c r="BQ32" i="4"/>
  <c r="DT31" i="4"/>
  <c r="DS31" i="4"/>
  <c r="DN31" i="4"/>
  <c r="DM31" i="4"/>
  <c r="DH31" i="4"/>
  <c r="DG31" i="4"/>
  <c r="DB31" i="4"/>
  <c r="DA31" i="4"/>
  <c r="CV31" i="4"/>
  <c r="CU31" i="4"/>
  <c r="CP31" i="4"/>
  <c r="CO31" i="4"/>
  <c r="CJ31" i="4"/>
  <c r="CI31" i="4"/>
  <c r="CG31" i="4"/>
  <c r="CF31" i="4"/>
  <c r="CE31" i="4"/>
  <c r="CD31" i="4"/>
  <c r="CC31" i="4"/>
  <c r="BX31" i="4"/>
  <c r="BW31" i="4"/>
  <c r="BR31" i="4"/>
  <c r="BQ31" i="4"/>
  <c r="DT30" i="4"/>
  <c r="DS30" i="4"/>
  <c r="DN30" i="4"/>
  <c r="DM30" i="4"/>
  <c r="DH30" i="4"/>
  <c r="DG30" i="4"/>
  <c r="DB30" i="4"/>
  <c r="DA30" i="4"/>
  <c r="CV30" i="4"/>
  <c r="CU30" i="4"/>
  <c r="CP30" i="4"/>
  <c r="CO30" i="4"/>
  <c r="CJ30" i="4"/>
  <c r="CI30" i="4"/>
  <c r="CG30" i="4"/>
  <c r="CF30" i="4"/>
  <c r="CE30" i="4"/>
  <c r="CD30" i="4"/>
  <c r="CC30" i="4"/>
  <c r="BX30" i="4"/>
  <c r="BW30" i="4"/>
  <c r="BR30" i="4"/>
  <c r="BQ30" i="4"/>
  <c r="DW29" i="4"/>
  <c r="DV29" i="4"/>
  <c r="DT29" i="4"/>
  <c r="DS29" i="4"/>
  <c r="DQ29" i="4"/>
  <c r="DP29" i="4"/>
  <c r="DN29" i="4"/>
  <c r="DM29" i="4"/>
  <c r="DH29" i="4"/>
  <c r="DG29" i="4"/>
  <c r="DB29" i="4"/>
  <c r="DA29" i="4"/>
  <c r="CV29" i="4"/>
  <c r="CU29" i="4"/>
  <c r="CP29" i="4"/>
  <c r="CO29" i="4"/>
  <c r="CJ29" i="4"/>
  <c r="CI29" i="4"/>
  <c r="CG29" i="4"/>
  <c r="CF29" i="4"/>
  <c r="CE29" i="4"/>
  <c r="CD29" i="4"/>
  <c r="CC29" i="4"/>
  <c r="BX29" i="4"/>
  <c r="BW29" i="4"/>
  <c r="BR29" i="4"/>
  <c r="BQ29" i="4"/>
  <c r="DW28" i="4"/>
  <c r="DV28" i="4"/>
  <c r="DT28" i="4"/>
  <c r="DS28" i="4"/>
  <c r="DQ28" i="4"/>
  <c r="DP28" i="4"/>
  <c r="DN28" i="4"/>
  <c r="DM28" i="4"/>
  <c r="DH28" i="4"/>
  <c r="DG28" i="4"/>
  <c r="DE28" i="4"/>
  <c r="DD28" i="4"/>
  <c r="DB28" i="4"/>
  <c r="DA28" i="4"/>
  <c r="CV28" i="4"/>
  <c r="CU28" i="4"/>
  <c r="CP28" i="4"/>
  <c r="CO28" i="4"/>
  <c r="CJ28" i="4"/>
  <c r="CI28" i="4"/>
  <c r="CG28" i="4"/>
  <c r="CF28" i="4"/>
  <c r="CE28" i="4"/>
  <c r="CD28" i="4"/>
  <c r="CC28" i="4"/>
  <c r="BX28" i="4"/>
  <c r="BW28" i="4"/>
  <c r="BR28" i="4"/>
  <c r="BQ28" i="4"/>
  <c r="DT27" i="4"/>
  <c r="DS27" i="4"/>
  <c r="DN27" i="4"/>
  <c r="DM27" i="4"/>
  <c r="DH27" i="4"/>
  <c r="DG27" i="4"/>
  <c r="DB27" i="4"/>
  <c r="DA27" i="4"/>
  <c r="CV27" i="4"/>
  <c r="CU27" i="4"/>
  <c r="CP27" i="4"/>
  <c r="CO27" i="4"/>
  <c r="CJ27" i="4"/>
  <c r="CI27" i="4"/>
  <c r="CG27" i="4"/>
  <c r="CF27" i="4"/>
  <c r="CE27" i="4"/>
  <c r="CD27" i="4"/>
  <c r="CC27" i="4"/>
  <c r="BX27" i="4"/>
  <c r="BW27" i="4"/>
  <c r="BR27" i="4"/>
  <c r="BQ27" i="4"/>
  <c r="DT26" i="4"/>
  <c r="DS26" i="4"/>
  <c r="DQ26" i="4"/>
  <c r="DP26" i="4"/>
  <c r="DO26" i="4"/>
  <c r="DN26" i="4"/>
  <c r="DM26" i="4"/>
  <c r="DH26" i="4"/>
  <c r="DG26" i="4"/>
  <c r="DB26" i="4"/>
  <c r="DA26" i="4"/>
  <c r="CV26" i="4"/>
  <c r="CU26" i="4"/>
  <c r="CP26" i="4"/>
  <c r="CO26" i="4"/>
  <c r="CJ26" i="4"/>
  <c r="CI26" i="4"/>
  <c r="CG26" i="4"/>
  <c r="CF26" i="4"/>
  <c r="CE26" i="4"/>
  <c r="CD26" i="4"/>
  <c r="CC26" i="4"/>
  <c r="BX26" i="4"/>
  <c r="BW26" i="4"/>
  <c r="BR26" i="4"/>
  <c r="BQ26" i="4"/>
  <c r="DT25" i="4"/>
  <c r="DS25" i="4"/>
  <c r="DN25" i="4"/>
  <c r="DM25" i="4"/>
  <c r="DH25" i="4"/>
  <c r="DG25" i="4"/>
  <c r="DB25" i="4"/>
  <c r="DA25" i="4"/>
  <c r="CV25" i="4"/>
  <c r="CU25" i="4"/>
  <c r="CP25" i="4"/>
  <c r="CO25" i="4"/>
  <c r="CJ25" i="4"/>
  <c r="CI25" i="4"/>
  <c r="CG25" i="4"/>
  <c r="CF25" i="4"/>
  <c r="CE25" i="4"/>
  <c r="CD25" i="4"/>
  <c r="CC25" i="4"/>
  <c r="BX25" i="4"/>
  <c r="BW25" i="4"/>
  <c r="BR25" i="4"/>
  <c r="BQ25" i="4"/>
  <c r="DT24" i="4"/>
  <c r="DS24" i="4"/>
  <c r="DN24" i="4"/>
  <c r="DM24" i="4"/>
  <c r="DH24" i="4"/>
  <c r="DG24" i="4"/>
  <c r="DB24" i="4"/>
  <c r="DA24" i="4"/>
  <c r="CV24" i="4"/>
  <c r="CU24" i="4"/>
  <c r="CP24" i="4"/>
  <c r="CO24" i="4"/>
  <c r="CJ24" i="4"/>
  <c r="CI24" i="4"/>
  <c r="CG24" i="4"/>
  <c r="CF24" i="4"/>
  <c r="CE24" i="4"/>
  <c r="CD24" i="4"/>
  <c r="CC24" i="4"/>
  <c r="BX24" i="4"/>
  <c r="BW24" i="4"/>
  <c r="BR24" i="4"/>
  <c r="BQ24" i="4"/>
  <c r="DT23" i="4"/>
  <c r="DS23" i="4"/>
  <c r="DN23" i="4"/>
  <c r="DM23" i="4"/>
  <c r="DH23" i="4"/>
  <c r="DG23" i="4"/>
  <c r="DB23" i="4"/>
  <c r="DA23" i="4"/>
  <c r="CV23" i="4"/>
  <c r="CU23" i="4"/>
  <c r="CP23" i="4"/>
  <c r="CO23" i="4"/>
  <c r="CJ23" i="4"/>
  <c r="CI23" i="4"/>
  <c r="CG23" i="4"/>
  <c r="CF23" i="4"/>
  <c r="CE23" i="4"/>
  <c r="CD23" i="4"/>
  <c r="CC23" i="4"/>
  <c r="BX23" i="4"/>
  <c r="BW23" i="4"/>
  <c r="BR23" i="4"/>
  <c r="BQ23" i="4"/>
  <c r="DT22" i="4"/>
  <c r="DS22" i="4"/>
  <c r="DN22" i="4"/>
  <c r="DM22" i="4"/>
  <c r="DH22" i="4"/>
  <c r="DG22" i="4"/>
  <c r="DB22" i="4"/>
  <c r="DA22" i="4"/>
  <c r="CV22" i="4"/>
  <c r="CU22" i="4"/>
  <c r="CP22" i="4"/>
  <c r="CO22" i="4"/>
  <c r="CJ22" i="4"/>
  <c r="CI22" i="4"/>
  <c r="CG22" i="4"/>
  <c r="CF22" i="4"/>
  <c r="CE22" i="4"/>
  <c r="CD22" i="4"/>
  <c r="CC22" i="4"/>
  <c r="BX22" i="4"/>
  <c r="BW22" i="4"/>
  <c r="BR22" i="4"/>
  <c r="BQ22" i="4"/>
  <c r="DT21" i="4"/>
  <c r="DS21" i="4"/>
  <c r="DQ21" i="4"/>
  <c r="DP21" i="4"/>
  <c r="DN21" i="4"/>
  <c r="DM21" i="4"/>
  <c r="DH21" i="4"/>
  <c r="DG21" i="4"/>
  <c r="DB21" i="4"/>
  <c r="DA21" i="4"/>
  <c r="CV21" i="4"/>
  <c r="CU21" i="4"/>
  <c r="CP21" i="4"/>
  <c r="CO21" i="4"/>
  <c r="CJ21" i="4"/>
  <c r="CI21" i="4"/>
  <c r="CG21" i="4"/>
  <c r="CF21" i="4"/>
  <c r="CE21" i="4"/>
  <c r="CD21" i="4"/>
  <c r="CC21" i="4"/>
  <c r="BX21" i="4"/>
  <c r="BW21" i="4"/>
  <c r="BR21" i="4"/>
  <c r="BQ21" i="4"/>
  <c r="DT20" i="4"/>
  <c r="DS20" i="4"/>
  <c r="DQ20" i="4"/>
  <c r="DP20" i="4"/>
  <c r="DN20" i="4"/>
  <c r="DM20" i="4"/>
  <c r="DK20" i="4"/>
  <c r="DJ20" i="4"/>
  <c r="DH20" i="4"/>
  <c r="DG20" i="4"/>
  <c r="DB20" i="4"/>
  <c r="DA20" i="4"/>
  <c r="CY20" i="4"/>
  <c r="CX20" i="4"/>
  <c r="CV20" i="4"/>
  <c r="CU20" i="4"/>
  <c r="CS20" i="4"/>
  <c r="CR20" i="4"/>
  <c r="CP20" i="4"/>
  <c r="CO20" i="4"/>
  <c r="CM20" i="4"/>
  <c r="CL20" i="4"/>
  <c r="CJ20" i="4"/>
  <c r="CI20" i="4"/>
  <c r="CG20" i="4"/>
  <c r="CF20" i="4"/>
  <c r="CE20" i="4"/>
  <c r="CD20" i="4"/>
  <c r="CC20" i="4"/>
  <c r="CA20" i="4"/>
  <c r="BZ20" i="4"/>
  <c r="BX20" i="4"/>
  <c r="BW20" i="4"/>
  <c r="BU20" i="4"/>
  <c r="BT20" i="4"/>
  <c r="BS20" i="4"/>
  <c r="BR20" i="4"/>
  <c r="BQ20" i="4"/>
  <c r="DT19" i="4"/>
  <c r="DS19" i="4"/>
  <c r="DN19" i="4"/>
  <c r="DM19" i="4"/>
  <c r="DH19" i="4"/>
  <c r="DG19" i="4"/>
  <c r="DB19" i="4"/>
  <c r="DA19" i="4"/>
  <c r="CV19" i="4"/>
  <c r="CU19" i="4"/>
  <c r="CP19" i="4"/>
  <c r="CO19" i="4"/>
  <c r="CJ19" i="4"/>
  <c r="CI19" i="4"/>
  <c r="CG19" i="4"/>
  <c r="CF19" i="4"/>
  <c r="CE19" i="4"/>
  <c r="CD19" i="4"/>
  <c r="CC19" i="4"/>
  <c r="BX19" i="4"/>
  <c r="BW19" i="4"/>
  <c r="BU19" i="4"/>
  <c r="BT19" i="4"/>
  <c r="BS19" i="4"/>
  <c r="BR19" i="4"/>
  <c r="BQ19" i="4"/>
  <c r="DW18" i="4"/>
  <c r="DV18" i="4"/>
  <c r="DU18" i="4"/>
  <c r="DT18" i="4"/>
  <c r="DS18" i="4"/>
  <c r="DN18" i="4"/>
  <c r="DM18" i="4"/>
  <c r="DH18" i="4"/>
  <c r="DG18" i="4"/>
  <c r="DE18" i="4"/>
  <c r="DD18" i="4"/>
  <c r="DC18" i="4"/>
  <c r="DB18" i="4"/>
  <c r="DA18" i="4"/>
  <c r="CV18" i="4"/>
  <c r="CU18" i="4"/>
  <c r="CP18" i="4"/>
  <c r="CO18" i="4"/>
  <c r="CJ18" i="4"/>
  <c r="CI18" i="4"/>
  <c r="CG18" i="4"/>
  <c r="CF18" i="4"/>
  <c r="CE18" i="4"/>
  <c r="CD18" i="4"/>
  <c r="CC18" i="4"/>
  <c r="BX18" i="4"/>
  <c r="BW18" i="4"/>
  <c r="BU18" i="4"/>
  <c r="BT18" i="4"/>
  <c r="BS18" i="4"/>
  <c r="BR18" i="4"/>
  <c r="BQ18" i="4"/>
  <c r="DT17" i="4"/>
  <c r="DS17" i="4"/>
  <c r="DN17" i="4"/>
  <c r="DM17" i="4"/>
  <c r="DH17" i="4"/>
  <c r="DG17" i="4"/>
  <c r="DE17" i="4"/>
  <c r="DD17" i="4"/>
  <c r="DC17" i="4"/>
  <c r="DB17" i="4"/>
  <c r="DA17" i="4"/>
  <c r="CV17" i="4"/>
  <c r="CU17" i="4"/>
  <c r="CP17" i="4"/>
  <c r="CO17" i="4"/>
  <c r="CJ17" i="4"/>
  <c r="CI17" i="4"/>
  <c r="CG17" i="4"/>
  <c r="CF17" i="4"/>
  <c r="CE17" i="4"/>
  <c r="CD17" i="4"/>
  <c r="CC17" i="4"/>
  <c r="BX17" i="4"/>
  <c r="BW17" i="4"/>
  <c r="BU17" i="4"/>
  <c r="BT17" i="4"/>
  <c r="BS17" i="4"/>
  <c r="BR17" i="4"/>
  <c r="BQ17" i="4"/>
  <c r="DT16" i="4"/>
  <c r="DS16" i="4"/>
  <c r="DN16" i="4"/>
  <c r="DM16" i="4"/>
  <c r="DH16" i="4"/>
  <c r="DG16" i="4"/>
  <c r="DE16" i="4"/>
  <c r="DD16" i="4"/>
  <c r="DB16" i="4"/>
  <c r="DA16" i="4"/>
  <c r="CV16" i="4"/>
  <c r="CU16" i="4"/>
  <c r="CP16" i="4"/>
  <c r="CO16" i="4"/>
  <c r="CJ16" i="4"/>
  <c r="CI16" i="4"/>
  <c r="CG16" i="4"/>
  <c r="CF16" i="4"/>
  <c r="CD16" i="4"/>
  <c r="CC16" i="4"/>
  <c r="BX16" i="4"/>
  <c r="BW16" i="4"/>
  <c r="BU16" i="4"/>
  <c r="BT16" i="4"/>
  <c r="BS16" i="4"/>
  <c r="BR16" i="4"/>
  <c r="BQ16" i="4"/>
  <c r="DW15" i="4"/>
  <c r="DV15" i="4"/>
  <c r="DT15" i="4"/>
  <c r="DS15" i="4"/>
  <c r="DN15" i="4"/>
  <c r="DM15" i="4"/>
  <c r="DH15" i="4"/>
  <c r="DG15" i="4"/>
  <c r="DE15" i="4"/>
  <c r="DD15" i="4"/>
  <c r="DB15" i="4"/>
  <c r="DA15" i="4"/>
  <c r="CV15" i="4"/>
  <c r="CU15" i="4"/>
  <c r="CP15" i="4"/>
  <c r="CO15" i="4"/>
  <c r="CJ15" i="4"/>
  <c r="CI15" i="4"/>
  <c r="CG15" i="4"/>
  <c r="CF15" i="4"/>
  <c r="CE15" i="4"/>
  <c r="CD15" i="4"/>
  <c r="CC15" i="4"/>
  <c r="BX15" i="4"/>
  <c r="BW15" i="4"/>
  <c r="BU15" i="4"/>
  <c r="BT15" i="4"/>
  <c r="BS15" i="4"/>
  <c r="BR15" i="4"/>
  <c r="BQ15" i="4"/>
  <c r="DT14" i="4"/>
  <c r="DS14" i="4"/>
  <c r="DN14" i="4"/>
  <c r="DM14" i="4"/>
  <c r="DH14" i="4"/>
  <c r="DG14" i="4"/>
  <c r="DE14" i="4"/>
  <c r="DD14" i="4"/>
  <c r="DB14" i="4"/>
  <c r="DA14" i="4"/>
  <c r="CV14" i="4"/>
  <c r="CU14" i="4"/>
  <c r="CP14" i="4"/>
  <c r="CO14" i="4"/>
  <c r="CJ14" i="4"/>
  <c r="CI14" i="4"/>
  <c r="CG14" i="4"/>
  <c r="CF14" i="4"/>
  <c r="CE14" i="4"/>
  <c r="CD14" i="4"/>
  <c r="CC14" i="4"/>
  <c r="BX14" i="4"/>
  <c r="BW14" i="4"/>
  <c r="BU14" i="4"/>
  <c r="BT14" i="4"/>
  <c r="BS14" i="4"/>
  <c r="BR14" i="4"/>
  <c r="BQ14" i="4"/>
  <c r="DT13" i="4"/>
  <c r="DS13" i="4"/>
  <c r="DN13" i="4"/>
  <c r="DM13" i="4"/>
  <c r="DH13" i="4"/>
  <c r="DG13" i="4"/>
  <c r="DB13" i="4"/>
  <c r="DA13" i="4"/>
  <c r="CV13" i="4"/>
  <c r="CU13" i="4"/>
  <c r="CP13" i="4"/>
  <c r="CO13" i="4"/>
  <c r="CJ13" i="4"/>
  <c r="CI13" i="4"/>
  <c r="CD13" i="4"/>
  <c r="CC13" i="4"/>
  <c r="BX13" i="4"/>
  <c r="BW13" i="4"/>
  <c r="BU13" i="4"/>
  <c r="BT13" i="4"/>
  <c r="BR13" i="4"/>
  <c r="BQ13" i="4"/>
  <c r="DT12" i="4"/>
  <c r="DS12" i="4"/>
  <c r="DN12" i="4"/>
  <c r="DM12" i="4"/>
  <c r="DH12" i="4"/>
  <c r="DG12" i="4"/>
  <c r="DB12" i="4"/>
  <c r="DA12" i="4"/>
  <c r="CV12" i="4"/>
  <c r="CU12" i="4"/>
  <c r="CP12" i="4"/>
  <c r="CO12" i="4"/>
  <c r="CJ12" i="4"/>
  <c r="CI12" i="4"/>
  <c r="CG12" i="4"/>
  <c r="CF12" i="4"/>
  <c r="CE12" i="4"/>
  <c r="CD12" i="4"/>
  <c r="CC12" i="4"/>
  <c r="BX12" i="4"/>
  <c r="BW12" i="4"/>
  <c r="BU12" i="4"/>
  <c r="BT12" i="4"/>
  <c r="BR12" i="4"/>
  <c r="BQ12" i="4"/>
  <c r="DW11" i="4"/>
  <c r="DV11" i="4"/>
  <c r="DU11" i="4"/>
  <c r="DT11" i="4"/>
  <c r="DS11" i="4"/>
  <c r="DN11" i="4"/>
  <c r="DM11" i="4"/>
  <c r="DH11" i="4"/>
  <c r="DG11" i="4"/>
  <c r="DB11" i="4"/>
  <c r="DA11" i="4"/>
  <c r="CV11" i="4"/>
  <c r="CU11" i="4"/>
  <c r="CP11" i="4"/>
  <c r="CO11" i="4"/>
  <c r="CJ11" i="4"/>
  <c r="CI11" i="4"/>
  <c r="CG11" i="4"/>
  <c r="CF11" i="4"/>
  <c r="CE11" i="4"/>
  <c r="CD11" i="4"/>
  <c r="CC11" i="4"/>
  <c r="BX11" i="4"/>
  <c r="BW11" i="4"/>
  <c r="BU11" i="4"/>
  <c r="BT11" i="4"/>
  <c r="BS11" i="4"/>
  <c r="BR11" i="4"/>
  <c r="BQ11" i="4"/>
  <c r="DT10" i="4"/>
  <c r="DS10" i="4"/>
  <c r="DN10" i="4"/>
  <c r="DM10" i="4"/>
  <c r="DH10" i="4"/>
  <c r="DG10" i="4"/>
  <c r="DB10" i="4"/>
  <c r="DA10" i="4"/>
  <c r="CV10" i="4"/>
  <c r="CU10" i="4"/>
  <c r="CP10" i="4"/>
  <c r="CO10" i="4"/>
  <c r="CJ10" i="4"/>
  <c r="CI10" i="4"/>
  <c r="CG10" i="4"/>
  <c r="CF10" i="4"/>
  <c r="CE10" i="4"/>
  <c r="CD10" i="4"/>
  <c r="CC10" i="4"/>
  <c r="BX10" i="4"/>
  <c r="BW10" i="4"/>
  <c r="BR10" i="4"/>
  <c r="BQ10" i="4"/>
  <c r="DT9" i="4"/>
  <c r="DS9" i="4"/>
  <c r="DN9" i="4"/>
  <c r="DM9" i="4"/>
  <c r="DH9" i="4"/>
  <c r="DG9" i="4"/>
  <c r="DB9" i="4"/>
  <c r="DA9" i="4"/>
  <c r="CV9" i="4"/>
  <c r="CU9" i="4"/>
  <c r="CP9" i="4"/>
  <c r="CO9" i="4"/>
  <c r="CJ9" i="4"/>
  <c r="CI9" i="4"/>
  <c r="CG9" i="4"/>
  <c r="CF9" i="4"/>
  <c r="CE9" i="4"/>
  <c r="CD9" i="4"/>
  <c r="CC9" i="4"/>
  <c r="BX9" i="4"/>
  <c r="BW9" i="4"/>
  <c r="BR9" i="4"/>
  <c r="BQ9" i="4"/>
  <c r="DT8" i="4"/>
  <c r="DS8" i="4"/>
  <c r="DN8" i="4"/>
  <c r="DM8" i="4"/>
  <c r="DH8" i="4"/>
  <c r="DG8" i="4"/>
  <c r="DB8" i="4"/>
  <c r="DA8" i="4"/>
  <c r="CV8" i="4"/>
  <c r="CU8" i="4"/>
  <c r="CP8" i="4"/>
  <c r="CO8" i="4"/>
  <c r="CJ8" i="4"/>
  <c r="CI8" i="4"/>
  <c r="CG8" i="4"/>
  <c r="CF8" i="4"/>
  <c r="CE8" i="4"/>
  <c r="CD8" i="4"/>
  <c r="CC8" i="4"/>
  <c r="BX8" i="4"/>
  <c r="BW8" i="4"/>
  <c r="BR8" i="4"/>
  <c r="BQ8" i="4"/>
  <c r="DT7" i="4"/>
  <c r="DS7" i="4"/>
  <c r="DN7" i="4"/>
  <c r="DM7" i="4"/>
  <c r="DH7" i="4"/>
  <c r="DG7" i="4"/>
  <c r="DB7" i="4"/>
  <c r="DA7" i="4"/>
  <c r="CV7" i="4"/>
  <c r="CU7" i="4"/>
  <c r="CP7" i="4"/>
  <c r="CO7" i="4"/>
  <c r="CJ7" i="4"/>
  <c r="CI7" i="4"/>
  <c r="CG7" i="4"/>
  <c r="CF7" i="4"/>
  <c r="CE7" i="4"/>
  <c r="CD7" i="4"/>
  <c r="CC7" i="4"/>
  <c r="BX7" i="4"/>
  <c r="BW7" i="4"/>
  <c r="BR7" i="4"/>
  <c r="BQ7" i="4"/>
  <c r="BK94" i="4"/>
  <c r="BK95" i="4"/>
  <c r="BK94" i="3"/>
  <c r="BK95" i="3"/>
  <c r="BK94" i="2"/>
  <c r="BK95" i="2"/>
  <c r="BK92" i="2"/>
  <c r="BK90" i="2"/>
  <c r="BK91" i="2"/>
  <c r="BK90" i="3"/>
  <c r="BK91" i="3"/>
  <c r="BK90" i="4"/>
  <c r="BK91" i="4"/>
  <c r="BL91" i="4" l="1"/>
  <c r="BN91" i="4" s="1"/>
  <c r="BL90" i="4"/>
  <c r="BN90" i="4" s="1"/>
  <c r="BL95" i="4"/>
  <c r="BN95" i="4" s="1"/>
  <c r="BL94" i="4"/>
  <c r="BN94" i="4" s="1"/>
  <c r="BU23" i="4"/>
  <c r="BT23" i="4"/>
  <c r="BU25" i="4"/>
  <c r="BU46" i="4"/>
  <c r="BT48" i="4"/>
  <c r="BU51" i="4"/>
  <c r="BT51" i="4"/>
  <c r="BU54" i="4"/>
  <c r="BU43" i="4"/>
  <c r="BU42" i="4"/>
  <c r="BT59" i="4"/>
  <c r="BU59" i="4"/>
  <c r="BT22" i="4"/>
  <c r="BU22" i="4"/>
  <c r="BU53" i="4"/>
  <c r="BT44" i="4"/>
  <c r="BU44" i="4"/>
  <c r="BU52" i="4"/>
  <c r="BT60" i="4"/>
  <c r="BU60" i="4"/>
  <c r="BU24" i="4"/>
  <c r="BT21" i="4"/>
  <c r="BU21" i="4"/>
  <c r="BT31" i="4"/>
  <c r="BT49" i="4"/>
  <c r="BU49" i="4"/>
  <c r="BT57" i="4"/>
  <c r="BT52" i="4"/>
  <c r="BU47" i="4"/>
  <c r="BT47" i="4"/>
  <c r="BT42" i="4"/>
  <c r="BT25" i="4"/>
  <c r="BT54" i="4"/>
  <c r="BU32" i="4"/>
  <c r="BT32" i="4"/>
  <c r="BT24" i="4"/>
  <c r="BU57" i="4"/>
  <c r="BT46" i="4"/>
  <c r="BT53" i="4"/>
  <c r="BU48" i="4"/>
  <c r="BT43" i="4"/>
  <c r="BU31" i="4"/>
  <c r="DR17" i="4"/>
  <c r="DL26" i="4"/>
  <c r="CN35" i="4"/>
  <c r="DL18" i="4"/>
  <c r="BV51" i="4"/>
  <c r="DF36" i="4"/>
  <c r="DL34" i="4"/>
  <c r="CT47" i="4"/>
  <c r="DR8" i="4"/>
  <c r="BV33" i="4"/>
  <c r="CH36" i="4"/>
  <c r="CZ36" i="4"/>
  <c r="DR16" i="4"/>
  <c r="CN30" i="4"/>
  <c r="CZ30" i="4"/>
  <c r="BV32" i="4"/>
  <c r="CB34" i="4"/>
  <c r="DL50" i="4"/>
  <c r="BV94" i="4"/>
  <c r="DR94" i="4"/>
  <c r="DR73" i="4"/>
  <c r="CH80" i="4"/>
  <c r="CZ35" i="4"/>
  <c r="CB66" i="4"/>
  <c r="DR70" i="4"/>
  <c r="CB71" i="4"/>
  <c r="BV76" i="4"/>
  <c r="CB90" i="4"/>
  <c r="CZ90" i="4"/>
  <c r="CH12" i="4"/>
  <c r="DF12" i="4"/>
  <c r="DL23" i="4"/>
  <c r="DF33" i="4"/>
  <c r="DL33" i="4"/>
  <c r="DF52" i="4"/>
  <c r="DF61" i="4"/>
  <c r="CB62" i="4"/>
  <c r="CH68" i="4"/>
  <c r="DF68" i="4"/>
  <c r="DL68" i="4"/>
  <c r="DR68" i="4"/>
  <c r="CN74" i="4"/>
  <c r="DL74" i="4"/>
  <c r="CT76" i="4"/>
  <c r="CZ76" i="4"/>
  <c r="DF76" i="4"/>
  <c r="DF86" i="4"/>
  <c r="CH92" i="4"/>
  <c r="CH8" i="4"/>
  <c r="DF8" i="4"/>
  <c r="CT9" i="4"/>
  <c r="CH10" i="4"/>
  <c r="DL10" i="4"/>
  <c r="DR11" i="4"/>
  <c r="CB14" i="4"/>
  <c r="CN19" i="4"/>
  <c r="CH21" i="4"/>
  <c r="CT21" i="4"/>
  <c r="CZ21" i="4"/>
  <c r="CH22" i="4"/>
  <c r="CB23" i="4"/>
  <c r="DL31" i="4"/>
  <c r="CB42" i="4"/>
  <c r="CH45" i="4"/>
  <c r="CT48" i="4"/>
  <c r="BV24" i="4"/>
  <c r="CZ48" i="4"/>
  <c r="BV8" i="4"/>
  <c r="BV17" i="4"/>
  <c r="CB18" i="4"/>
  <c r="BV25" i="4"/>
  <c r="DR25" i="4"/>
  <c r="CH26" i="4"/>
  <c r="CN26" i="4"/>
  <c r="CT26" i="4"/>
  <c r="DF28" i="4"/>
  <c r="DL28" i="4"/>
  <c r="DR28" i="4"/>
  <c r="CB29" i="4"/>
  <c r="CH40" i="4"/>
  <c r="BV41" i="4"/>
  <c r="CN43" i="4"/>
  <c r="CN46" i="4"/>
  <c r="CZ86" i="4"/>
  <c r="CB15" i="4"/>
  <c r="DL16" i="4"/>
  <c r="DF17" i="4"/>
  <c r="DF18" i="4"/>
  <c r="CH19" i="4"/>
  <c r="BV20" i="4"/>
  <c r="CB20" i="4"/>
  <c r="DF25" i="4"/>
  <c r="CH29" i="4"/>
  <c r="DL42" i="4"/>
  <c r="DR45" i="4"/>
  <c r="DF49" i="4"/>
  <c r="BV52" i="4"/>
  <c r="DR58" i="4"/>
  <c r="DF55" i="4"/>
  <c r="CH60" i="4"/>
  <c r="CZ63" i="4"/>
  <c r="DF69" i="4"/>
  <c r="CZ79" i="4"/>
  <c r="DF84" i="4"/>
  <c r="CN86" i="4"/>
  <c r="CZ15" i="4"/>
  <c r="CZ19" i="4"/>
  <c r="CH20" i="4"/>
  <c r="DF20" i="4"/>
  <c r="DL20" i="4"/>
  <c r="DR20" i="4"/>
  <c r="DF22" i="4"/>
  <c r="DL22" i="4"/>
  <c r="CH23" i="4"/>
  <c r="CN23" i="4"/>
  <c r="CT23" i="4"/>
  <c r="CT29" i="4"/>
  <c r="DR29" i="4"/>
  <c r="CB30" i="4"/>
  <c r="CH30" i="4"/>
  <c r="CH31" i="4"/>
  <c r="CH37" i="4"/>
  <c r="CT37" i="4"/>
  <c r="CZ39" i="4"/>
  <c r="BV40" i="4"/>
  <c r="CT41" i="4"/>
  <c r="DR41" i="4"/>
  <c r="CB45" i="4"/>
  <c r="CZ50" i="4"/>
  <c r="CT64" i="4"/>
  <c r="CN71" i="4"/>
  <c r="CT80" i="4"/>
  <c r="CN10" i="4"/>
  <c r="DF10" i="4"/>
  <c r="CH13" i="4"/>
  <c r="CT13" i="4"/>
  <c r="CZ13" i="4"/>
  <c r="DF13" i="4"/>
  <c r="DL13" i="4"/>
  <c r="CN17" i="4"/>
  <c r="CZ17" i="4"/>
  <c r="CH18" i="4"/>
  <c r="CT18" i="4"/>
  <c r="BV19" i="4"/>
  <c r="DR24" i="4"/>
  <c r="CZ27" i="4"/>
  <c r="DF27" i="4"/>
  <c r="DL27" i="4"/>
  <c r="DR27" i="4"/>
  <c r="BV28" i="4"/>
  <c r="CB28" i="4"/>
  <c r="CT31" i="4"/>
  <c r="DR40" i="4"/>
  <c r="CT42" i="4"/>
  <c r="CB46" i="4"/>
  <c r="CT52" i="4"/>
  <c r="DR52" i="4"/>
  <c r="CN62" i="4"/>
  <c r="CZ62" i="4"/>
  <c r="CB63" i="4"/>
  <c r="CH69" i="4"/>
  <c r="CN72" i="4"/>
  <c r="CB75" i="4"/>
  <c r="DF77" i="4"/>
  <c r="CN78" i="4"/>
  <c r="CB84" i="4"/>
  <c r="CZ31" i="4"/>
  <c r="CB53" i="4"/>
  <c r="BV54" i="4"/>
  <c r="CT54" i="4"/>
  <c r="DR54" i="4"/>
  <c r="CZ55" i="4"/>
  <c r="DL56" i="4"/>
  <c r="DL58" i="4"/>
  <c r="CB68" i="4"/>
  <c r="BV81" i="4"/>
  <c r="CH84" i="4"/>
  <c r="DL84" i="4"/>
  <c r="CN85" i="4"/>
  <c r="CB86" i="4"/>
  <c r="CN87" i="4"/>
  <c r="CN90" i="4"/>
  <c r="DL90" i="4"/>
  <c r="CN22" i="4"/>
  <c r="DR32" i="4"/>
  <c r="CN38" i="4"/>
  <c r="CN49" i="4"/>
  <c r="DF50" i="4"/>
  <c r="DR51" i="4"/>
  <c r="CZ8" i="4"/>
  <c r="BV9" i="4"/>
  <c r="CB9" i="4"/>
  <c r="CN11" i="4"/>
  <c r="CN14" i="4"/>
  <c r="CZ14" i="4"/>
  <c r="DF14" i="4"/>
  <c r="DL14" i="4"/>
  <c r="DR14" i="4"/>
  <c r="CH15" i="4"/>
  <c r="CN15" i="4"/>
  <c r="CT15" i="4"/>
  <c r="DL15" i="4"/>
  <c r="CT20" i="4"/>
  <c r="DR21" i="4"/>
  <c r="DR22" i="4"/>
  <c r="DF23" i="4"/>
  <c r="CH24" i="4"/>
  <c r="CN24" i="4"/>
  <c r="CZ24" i="4"/>
  <c r="DL24" i="4"/>
  <c r="CH25" i="4"/>
  <c r="BV27" i="4"/>
  <c r="CT28" i="4"/>
  <c r="DF30" i="4"/>
  <c r="DL30" i="4"/>
  <c r="DR30" i="4"/>
  <c r="CH32" i="4"/>
  <c r="CN32" i="4"/>
  <c r="CH34" i="4"/>
  <c r="DR36" i="4"/>
  <c r="DR37" i="4"/>
  <c r="DF40" i="4"/>
  <c r="CB41" i="4"/>
  <c r="CT45" i="4"/>
  <c r="DR46" i="4"/>
  <c r="DF48" i="4"/>
  <c r="DR49" i="4"/>
  <c r="DF51" i="4"/>
  <c r="DF54" i="4"/>
  <c r="DF58" i="4"/>
  <c r="CB59" i="4"/>
  <c r="DL63" i="4"/>
  <c r="CN67" i="4"/>
  <c r="DF80" i="4"/>
  <c r="DF81" i="4"/>
  <c r="DL86" i="4"/>
  <c r="CB87" i="4"/>
  <c r="CH90" i="4"/>
  <c r="BV93" i="4"/>
  <c r="DF9" i="4"/>
  <c r="DR9" i="4"/>
  <c r="CB10" i="4"/>
  <c r="CZ11" i="4"/>
  <c r="DF11" i="4"/>
  <c r="BV13" i="4"/>
  <c r="BV16" i="4"/>
  <c r="CH16" i="4"/>
  <c r="DF19" i="4"/>
  <c r="DR19" i="4"/>
  <c r="BV22" i="4"/>
  <c r="CN25" i="4"/>
  <c r="CN27" i="4"/>
  <c r="CB31" i="4"/>
  <c r="DF31" i="4"/>
  <c r="CZ32" i="4"/>
  <c r="DL32" i="4"/>
  <c r="DR35" i="4"/>
  <c r="BV36" i="4"/>
  <c r="CB36" i="4"/>
  <c r="BV38" i="4"/>
  <c r="DL39" i="4"/>
  <c r="CN41" i="4"/>
  <c r="CB43" i="4"/>
  <c r="DR43" i="4"/>
  <c r="CT44" i="4"/>
  <c r="CZ45" i="4"/>
  <c r="DF45" i="4"/>
  <c r="DL45" i="4"/>
  <c r="CH47" i="4"/>
  <c r="BV48" i="4"/>
  <c r="BV49" i="4"/>
  <c r="CB49" i="4"/>
  <c r="CB50" i="4"/>
  <c r="CH51" i="4"/>
  <c r="DL51" i="4"/>
  <c r="DR55" i="4"/>
  <c r="CN56" i="4"/>
  <c r="BV64" i="4"/>
  <c r="CB64" i="4"/>
  <c r="DL76" i="4"/>
  <c r="BV77" i="4"/>
  <c r="DL80" i="4"/>
  <c r="CH81" i="4"/>
  <c r="DR89" i="4"/>
  <c r="CB95" i="4"/>
  <c r="DR96" i="4"/>
  <c r="DL52" i="4"/>
  <c r="DL53" i="4"/>
  <c r="CB56" i="4"/>
  <c r="CZ56" i="4"/>
  <c r="DF60" i="4"/>
  <c r="CT62" i="4"/>
  <c r="DR62" i="4"/>
  <c r="CH63" i="4"/>
  <c r="CT63" i="4"/>
  <c r="DR64" i="4"/>
  <c r="CZ66" i="4"/>
  <c r="DL66" i="4"/>
  <c r="DL67" i="4"/>
  <c r="CN68" i="4"/>
  <c r="BV70" i="4"/>
  <c r="CB70" i="4"/>
  <c r="CH72" i="4"/>
  <c r="CT72" i="4"/>
  <c r="BV73" i="4"/>
  <c r="CH73" i="4"/>
  <c r="CZ73" i="4"/>
  <c r="DF73" i="4"/>
  <c r="CB79" i="4"/>
  <c r="CZ82" i="4"/>
  <c r="CZ84" i="4"/>
  <c r="BV85" i="4"/>
  <c r="CH89" i="4"/>
  <c r="DL91" i="4"/>
  <c r="CB92" i="4"/>
  <c r="CT94" i="4"/>
  <c r="CN95" i="4"/>
  <c r="BV96" i="4"/>
  <c r="CB96" i="4"/>
  <c r="CT96" i="4"/>
  <c r="CZ96" i="4"/>
  <c r="CB22" i="4"/>
  <c r="CZ23" i="4"/>
  <c r="DF32" i="4"/>
  <c r="CH35" i="4"/>
  <c r="CT36" i="4"/>
  <c r="CB48" i="4"/>
  <c r="CH48" i="4"/>
  <c r="CB11" i="4"/>
  <c r="CH11" i="4"/>
  <c r="BV12" i="4"/>
  <c r="DF16" i="4"/>
  <c r="CT17" i="4"/>
  <c r="DF21" i="4"/>
  <c r="DL21" i="4"/>
  <c r="CZ22" i="4"/>
  <c r="CB25" i="4"/>
  <c r="CT25" i="4"/>
  <c r="CZ25" i="4"/>
  <c r="CB26" i="4"/>
  <c r="CB27" i="4"/>
  <c r="CH28" i="4"/>
  <c r="CZ29" i="4"/>
  <c r="DL29" i="4"/>
  <c r="BV30" i="4"/>
  <c r="CT33" i="4"/>
  <c r="DR33" i="4"/>
  <c r="CN34" i="4"/>
  <c r="CT34" i="4"/>
  <c r="CZ38" i="4"/>
  <c r="DF38" i="4"/>
  <c r="DL38" i="4"/>
  <c r="CH44" i="4"/>
  <c r="DR44" i="4"/>
  <c r="BV46" i="4"/>
  <c r="DF46" i="4"/>
  <c r="DL46" i="4"/>
  <c r="CH52" i="4"/>
  <c r="CZ53" i="4"/>
  <c r="CH85" i="4"/>
  <c r="CZ88" i="4"/>
  <c r="CN92" i="4"/>
  <c r="CN8" i="4"/>
  <c r="CH9" i="4"/>
  <c r="CN9" i="4"/>
  <c r="CZ9" i="4"/>
  <c r="CZ10" i="4"/>
  <c r="BV11" i="4"/>
  <c r="CN12" i="4"/>
  <c r="CT12" i="4"/>
  <c r="DL12" i="4"/>
  <c r="DR12" i="4"/>
  <c r="DR13" i="4"/>
  <c r="BV14" i="4"/>
  <c r="CN16" i="4"/>
  <c r="CT16" i="4"/>
  <c r="CB17" i="4"/>
  <c r="CZ18" i="4"/>
  <c r="CB19" i="4"/>
  <c r="BV21" i="4"/>
  <c r="DF24" i="4"/>
  <c r="CZ26" i="4"/>
  <c r="BV29" i="4"/>
  <c r="CZ34" i="4"/>
  <c r="CB35" i="4"/>
  <c r="CN50" i="4"/>
  <c r="CT35" i="4"/>
  <c r="DL35" i="4"/>
  <c r="CB37" i="4"/>
  <c r="DL37" i="4"/>
  <c r="CB39" i="4"/>
  <c r="CH39" i="4"/>
  <c r="CN39" i="4"/>
  <c r="CT39" i="4"/>
  <c r="CN40" i="4"/>
  <c r="CT40" i="4"/>
  <c r="DL40" i="4"/>
  <c r="CZ41" i="4"/>
  <c r="DF41" i="4"/>
  <c r="CH42" i="4"/>
  <c r="CZ42" i="4"/>
  <c r="DF42" i="4"/>
  <c r="BV43" i="4"/>
  <c r="CZ43" i="4"/>
  <c r="DF43" i="4"/>
  <c r="DL43" i="4"/>
  <c r="DF44" i="4"/>
  <c r="DL44" i="4"/>
  <c r="BV45" i="4"/>
  <c r="CB47" i="4"/>
  <c r="DL47" i="4"/>
  <c r="DR47" i="4"/>
  <c r="CT51" i="4"/>
  <c r="CB52" i="4"/>
  <c r="CN53" i="4"/>
  <c r="CT53" i="4"/>
  <c r="CH55" i="4"/>
  <c r="BV56" i="4"/>
  <c r="CN57" i="4"/>
  <c r="CT57" i="4"/>
  <c r="DR57" i="4"/>
  <c r="CH58" i="4"/>
  <c r="CZ59" i="4"/>
  <c r="BV61" i="4"/>
  <c r="DL62" i="4"/>
  <c r="CZ64" i="4"/>
  <c r="DF64" i="4"/>
  <c r="CH66" i="4"/>
  <c r="CN66" i="4"/>
  <c r="BV67" i="4"/>
  <c r="DL70" i="4"/>
  <c r="CH74" i="4"/>
  <c r="CT74" i="4"/>
  <c r="DF74" i="4"/>
  <c r="DR78" i="4"/>
  <c r="DR81" i="4"/>
  <c r="CN82" i="4"/>
  <c r="DL82" i="4"/>
  <c r="BV87" i="4"/>
  <c r="DF87" i="4"/>
  <c r="CB88" i="4"/>
  <c r="CT90" i="4"/>
  <c r="DR90" i="4"/>
  <c r="CN93" i="4"/>
  <c r="DL93" i="4"/>
  <c r="CZ95" i="4"/>
  <c r="CB54" i="4"/>
  <c r="CT55" i="4"/>
  <c r="CT56" i="4"/>
  <c r="CZ57" i="4"/>
  <c r="BV60" i="4"/>
  <c r="CT61" i="4"/>
  <c r="DL61" i="4"/>
  <c r="CB65" i="4"/>
  <c r="CH65" i="4"/>
  <c r="CB67" i="4"/>
  <c r="CT67" i="4"/>
  <c r="CZ67" i="4"/>
  <c r="DR67" i="4"/>
  <c r="CZ68" i="4"/>
  <c r="BV69" i="4"/>
  <c r="CB73" i="4"/>
  <c r="CN76" i="4"/>
  <c r="BV78" i="4"/>
  <c r="CB81" i="4"/>
  <c r="CN83" i="4"/>
  <c r="DR83" i="4"/>
  <c r="CN84" i="4"/>
  <c r="DF85" i="4"/>
  <c r="DL87" i="4"/>
  <c r="CN91" i="4"/>
  <c r="CT93" i="4"/>
  <c r="DR93" i="4"/>
  <c r="CH94" i="4"/>
  <c r="CN54" i="4"/>
  <c r="BV55" i="4"/>
  <c r="DF56" i="4"/>
  <c r="CH57" i="4"/>
  <c r="DL57" i="4"/>
  <c r="BV58" i="4"/>
  <c r="CT59" i="4"/>
  <c r="CN60" i="4"/>
  <c r="CT60" i="4"/>
  <c r="DR60" i="4"/>
  <c r="CZ65" i="4"/>
  <c r="DF65" i="4"/>
  <c r="DR65" i="4"/>
  <c r="CN69" i="4"/>
  <c r="CT69" i="4"/>
  <c r="DR69" i="4"/>
  <c r="CZ70" i="4"/>
  <c r="CZ71" i="4"/>
  <c r="DF71" i="4"/>
  <c r="DR71" i="4"/>
  <c r="BV74" i="4"/>
  <c r="CT75" i="4"/>
  <c r="DL75" i="4"/>
  <c r="DR75" i="4"/>
  <c r="DR76" i="4"/>
  <c r="CN77" i="4"/>
  <c r="CT77" i="4"/>
  <c r="CZ78" i="4"/>
  <c r="DL78" i="4"/>
  <c r="CH79" i="4"/>
  <c r="BV80" i="4"/>
  <c r="DR80" i="4"/>
  <c r="CN81" i="4"/>
  <c r="CB83" i="4"/>
  <c r="BV84" i="4"/>
  <c r="DR85" i="4"/>
  <c r="DF88" i="4"/>
  <c r="DL88" i="4"/>
  <c r="CZ89" i="4"/>
  <c r="CZ91" i="4"/>
  <c r="DF93" i="4"/>
  <c r="CN94" i="4"/>
  <c r="CT95" i="4"/>
  <c r="DL95" i="4"/>
  <c r="CH96" i="4"/>
  <c r="DF96" i="4"/>
  <c r="CZ33" i="4"/>
  <c r="CT50" i="4"/>
  <c r="CH62" i="4"/>
  <c r="BV68" i="4"/>
  <c r="CT8" i="4"/>
  <c r="DL8" i="4"/>
  <c r="CT10" i="4"/>
  <c r="DL11" i="4"/>
  <c r="CB12" i="4"/>
  <c r="CB13" i="4"/>
  <c r="CH14" i="4"/>
  <c r="DF15" i="4"/>
  <c r="CZ16" i="4"/>
  <c r="CH17" i="4"/>
  <c r="CN18" i="4"/>
  <c r="DL19" i="4"/>
  <c r="CN20" i="4"/>
  <c r="CB21" i="4"/>
  <c r="CT24" i="4"/>
  <c r="DF26" i="4"/>
  <c r="CH27" i="4"/>
  <c r="CN28" i="4"/>
  <c r="DF29" i="4"/>
  <c r="CN31" i="4"/>
  <c r="CT32" i="4"/>
  <c r="CH33" i="4"/>
  <c r="DF34" i="4"/>
  <c r="DF37" i="4"/>
  <c r="CH38" i="4"/>
  <c r="DF39" i="4"/>
  <c r="CN42" i="4"/>
  <c r="CB44" i="4"/>
  <c r="CZ46" i="4"/>
  <c r="DR56" i="4"/>
  <c r="CN61" i="4"/>
  <c r="CT65" i="4"/>
  <c r="DF66" i="4"/>
  <c r="DL69" i="4"/>
  <c r="CH71" i="4"/>
  <c r="CB76" i="4"/>
  <c r="CB82" i="4"/>
  <c r="DL83" i="4"/>
  <c r="CT89" i="4"/>
  <c r="CN33" i="4"/>
  <c r="BV35" i="4"/>
  <c r="CN48" i="4"/>
  <c r="CH50" i="4"/>
  <c r="CZ52" i="4"/>
  <c r="CB58" i="4"/>
  <c r="CZ58" i="4"/>
  <c r="CT86" i="4"/>
  <c r="BV88" i="4"/>
  <c r="CT88" i="4"/>
  <c r="CB8" i="4"/>
  <c r="DL9" i="4"/>
  <c r="BV10" i="4"/>
  <c r="DR10" i="4"/>
  <c r="CT11" i="4"/>
  <c r="CZ12" i="4"/>
  <c r="CN13" i="4"/>
  <c r="CT14" i="4"/>
  <c r="BV15" i="4"/>
  <c r="DR15" i="4"/>
  <c r="CB16" i="4"/>
  <c r="DL17" i="4"/>
  <c r="BV18" i="4"/>
  <c r="DR18" i="4"/>
  <c r="CT19" i="4"/>
  <c r="CZ20" i="4"/>
  <c r="CN21" i="4"/>
  <c r="CT22" i="4"/>
  <c r="BV23" i="4"/>
  <c r="DR23" i="4"/>
  <c r="CB24" i="4"/>
  <c r="DL25" i="4"/>
  <c r="BV26" i="4"/>
  <c r="DR26" i="4"/>
  <c r="CT27" i="4"/>
  <c r="CZ28" i="4"/>
  <c r="CN29" i="4"/>
  <c r="CT30" i="4"/>
  <c r="BV31" i="4"/>
  <c r="DR31" i="4"/>
  <c r="CB32" i="4"/>
  <c r="CB33" i="4"/>
  <c r="BV34" i="4"/>
  <c r="DR34" i="4"/>
  <c r="DF35" i="4"/>
  <c r="CN36" i="4"/>
  <c r="BV37" i="4"/>
  <c r="CN37" i="4"/>
  <c r="DR38" i="4"/>
  <c r="CZ40" i="4"/>
  <c r="CH41" i="4"/>
  <c r="CH43" i="4"/>
  <c r="BV44" i="4"/>
  <c r="CN44" i="4"/>
  <c r="CH46" i="4"/>
  <c r="DR48" i="4"/>
  <c r="CZ49" i="4"/>
  <c r="CH54" i="4"/>
  <c r="CZ54" i="4"/>
  <c r="DL59" i="4"/>
  <c r="CH61" i="4"/>
  <c r="BV62" i="4"/>
  <c r="CH64" i="4"/>
  <c r="CT70" i="4"/>
  <c r="CZ72" i="4"/>
  <c r="CB74" i="4"/>
  <c r="CZ74" i="4"/>
  <c r="DR74" i="4"/>
  <c r="DR77" i="4"/>
  <c r="CB91" i="4"/>
  <c r="CH93" i="4"/>
  <c r="CB94" i="4"/>
  <c r="DL94" i="4"/>
  <c r="DL36" i="4"/>
  <c r="CZ37" i="4"/>
  <c r="CB38" i="4"/>
  <c r="CT38" i="4"/>
  <c r="BV39" i="4"/>
  <c r="DR39" i="4"/>
  <c r="CB40" i="4"/>
  <c r="DL41" i="4"/>
  <c r="BV42" i="4"/>
  <c r="DR42" i="4"/>
  <c r="CT43" i="4"/>
  <c r="CZ44" i="4"/>
  <c r="CN45" i="4"/>
  <c r="CT46" i="4"/>
  <c r="BV47" i="4"/>
  <c r="DF47" i="4"/>
  <c r="DL48" i="4"/>
  <c r="DL49" i="4"/>
  <c r="BV50" i="4"/>
  <c r="DR50" i="4"/>
  <c r="CZ51" i="4"/>
  <c r="CN52" i="4"/>
  <c r="DF53" i="4"/>
  <c r="DL54" i="4"/>
  <c r="CN55" i="4"/>
  <c r="CH56" i="4"/>
  <c r="CB57" i="4"/>
  <c r="CN58" i="4"/>
  <c r="CT58" i="4"/>
  <c r="CN59" i="4"/>
  <c r="CZ60" i="4"/>
  <c r="DR61" i="4"/>
  <c r="DF62" i="4"/>
  <c r="CN63" i="4"/>
  <c r="BV65" i="4"/>
  <c r="CN70" i="4"/>
  <c r="DF70" i="4"/>
  <c r="BV71" i="4"/>
  <c r="DR72" i="4"/>
  <c r="CT73" i="4"/>
  <c r="CZ75" i="4"/>
  <c r="CH77" i="4"/>
  <c r="CB78" i="4"/>
  <c r="DL79" i="4"/>
  <c r="CT81" i="4"/>
  <c r="CT82" i="4"/>
  <c r="BV83" i="4"/>
  <c r="DR84" i="4"/>
  <c r="CH86" i="4"/>
  <c r="DR88" i="4"/>
  <c r="BV89" i="4"/>
  <c r="BV90" i="4"/>
  <c r="DF90" i="4"/>
  <c r="BV91" i="4"/>
  <c r="CT91" i="4"/>
  <c r="BV92" i="4"/>
  <c r="DF92" i="4"/>
  <c r="DL92" i="4"/>
  <c r="DF94" i="4"/>
  <c r="CH95" i="4"/>
  <c r="CT68" i="4"/>
  <c r="CB69" i="4"/>
  <c r="CH70" i="4"/>
  <c r="DL71" i="4"/>
  <c r="BV72" i="4"/>
  <c r="CB72" i="4"/>
  <c r="DF72" i="4"/>
  <c r="DL72" i="4"/>
  <c r="DL73" i="4"/>
  <c r="CN75" i="4"/>
  <c r="CH76" i="4"/>
  <c r="CZ77" i="4"/>
  <c r="DF78" i="4"/>
  <c r="CN79" i="4"/>
  <c r="DF79" i="4"/>
  <c r="CZ83" i="4"/>
  <c r="CT84" i="4"/>
  <c r="CT85" i="4"/>
  <c r="DL85" i="4"/>
  <c r="BV86" i="4"/>
  <c r="DR86" i="4"/>
  <c r="CZ87" i="4"/>
  <c r="CH88" i="4"/>
  <c r="CN88" i="4"/>
  <c r="DF89" i="4"/>
  <c r="DF91" i="4"/>
  <c r="CT92" i="4"/>
  <c r="CZ92" i="4"/>
  <c r="CZ93" i="4"/>
  <c r="CZ94" i="4"/>
  <c r="CN96" i="4"/>
  <c r="CZ47" i="4"/>
  <c r="CT49" i="4"/>
  <c r="CN51" i="4"/>
  <c r="CH53" i="4"/>
  <c r="CB55" i="4"/>
  <c r="BV57" i="4"/>
  <c r="CB60" i="4"/>
  <c r="DF63" i="4"/>
  <c r="DL64" i="4"/>
  <c r="CN65" i="4"/>
  <c r="CT66" i="4"/>
  <c r="BV75" i="4"/>
  <c r="DF75" i="4"/>
  <c r="CT78" i="4"/>
  <c r="CN80" i="4"/>
  <c r="BV82" i="4"/>
  <c r="DR82" i="4"/>
  <c r="CH83" i="4"/>
  <c r="DR91" i="4"/>
  <c r="CN47" i="4"/>
  <c r="CH49" i="4"/>
  <c r="CB51" i="4"/>
  <c r="BV53" i="4"/>
  <c r="DR53" i="4"/>
  <c r="DL55" i="4"/>
  <c r="DF57" i="4"/>
  <c r="BV59" i="4"/>
  <c r="DF59" i="4"/>
  <c r="DL60" i="4"/>
  <c r="CH78" i="4"/>
  <c r="CB80" i="4"/>
  <c r="CZ81" i="4"/>
  <c r="DF82" i="4"/>
  <c r="CH87" i="4"/>
  <c r="DR87" i="4"/>
  <c r="DR59" i="4"/>
  <c r="CZ61" i="4"/>
  <c r="CN64" i="4"/>
  <c r="BV66" i="4"/>
  <c r="DR66" i="4"/>
  <c r="CH67" i="4"/>
  <c r="DL77" i="4"/>
  <c r="CT79" i="4"/>
  <c r="CZ80" i="4"/>
  <c r="CH82" i="4"/>
  <c r="CT83" i="4"/>
  <c r="CB85" i="4"/>
  <c r="CB89" i="4"/>
  <c r="DL89" i="4"/>
  <c r="DF95" i="4"/>
  <c r="DL96" i="4"/>
  <c r="CH59" i="4"/>
  <c r="CB61" i="4"/>
  <c r="BV63" i="4"/>
  <c r="DR63" i="4"/>
  <c r="DL65" i="4"/>
  <c r="DF67" i="4"/>
  <c r="CZ69" i="4"/>
  <c r="CT71" i="4"/>
  <c r="CN73" i="4"/>
  <c r="CH75" i="4"/>
  <c r="CB77" i="4"/>
  <c r="BV79" i="4"/>
  <c r="DR79" i="4"/>
  <c r="DL81" i="4"/>
  <c r="DF83" i="4"/>
  <c r="CZ85" i="4"/>
  <c r="CT87" i="4"/>
  <c r="CN89" i="4"/>
  <c r="CH91" i="4"/>
  <c r="CB93" i="4"/>
  <c r="BV95" i="4"/>
  <c r="DR95" i="4"/>
  <c r="DZ95" i="4"/>
  <c r="EA95" i="4"/>
  <c r="EA94" i="4"/>
  <c r="DZ94" i="4"/>
  <c r="DZ91" i="4"/>
  <c r="EC90" i="4"/>
  <c r="ED90" i="4"/>
  <c r="ED91" i="4"/>
  <c r="EA91" i="4"/>
  <c r="DZ90" i="4"/>
  <c r="EC91" i="4"/>
  <c r="BP91" i="4"/>
  <c r="EA90" i="4"/>
  <c r="BP90" i="4"/>
  <c r="EF95" i="4" l="1"/>
  <c r="DY94" i="4"/>
  <c r="EF94" i="4"/>
  <c r="DY95" i="4"/>
  <c r="EF91" i="4"/>
  <c r="DY91" i="4"/>
  <c r="EF90" i="4"/>
  <c r="DY90" i="4"/>
  <c r="EG90" i="4" l="1"/>
  <c r="EG94" i="4"/>
  <c r="EG95" i="4"/>
  <c r="EG91" i="4"/>
  <c r="DI94" i="4" l="1"/>
  <c r="AR94" i="1"/>
  <c r="CQ67" i="4"/>
  <c r="BY67" i="4"/>
  <c r="DI89" i="4"/>
  <c r="AR89" i="1"/>
  <c r="DU90" i="4"/>
  <c r="BD73" i="1"/>
  <c r="H74" i="1"/>
  <c r="Z74" i="1"/>
  <c r="DJ89" i="4" l="1"/>
  <c r="DK89" i="4"/>
  <c r="DJ94" i="4"/>
  <c r="EC94" i="4" s="1"/>
  <c r="DK94" i="4"/>
  <c r="ED94" i="4" s="1"/>
  <c r="BK89" i="1"/>
  <c r="BK90" i="1"/>
  <c r="EB90" i="4"/>
  <c r="BK94" i="1"/>
  <c r="EB94" i="4"/>
  <c r="BK74" i="1"/>
  <c r="BK67" i="1"/>
  <c r="BK73" i="1"/>
  <c r="DI25" i="4"/>
  <c r="BK93" i="3"/>
  <c r="DU95" i="4"/>
  <c r="BD95" i="1"/>
  <c r="BK92" i="3"/>
  <c r="BK92" i="4"/>
  <c r="BL92" i="4" l="1"/>
  <c r="BN92" i="4" s="1"/>
  <c r="DW95" i="4"/>
  <c r="ED95" i="4" s="1"/>
  <c r="DV95" i="4"/>
  <c r="EC95" i="4" s="1"/>
  <c r="BK93" i="4"/>
  <c r="DU93" i="4"/>
  <c r="BK93" i="2"/>
  <c r="EE90" i="4"/>
  <c r="BK95" i="1"/>
  <c r="EB95" i="4"/>
  <c r="EE94" i="4"/>
  <c r="BP93" i="4"/>
  <c r="EC92" i="4"/>
  <c r="ED92" i="4"/>
  <c r="BP92" i="4"/>
  <c r="EA93" i="4"/>
  <c r="DZ93" i="4"/>
  <c r="DZ92" i="4"/>
  <c r="DI93" i="4"/>
  <c r="AR93" i="1"/>
  <c r="BL93" i="4" l="1"/>
  <c r="BN93" i="4" s="1"/>
  <c r="DJ93" i="4"/>
  <c r="EC93" i="4" s="1"/>
  <c r="DK93" i="4"/>
  <c r="ED93" i="4" s="1"/>
  <c r="EB93" i="4"/>
  <c r="EE95" i="4"/>
  <c r="BK93" i="1"/>
  <c r="EF93" i="4"/>
  <c r="DY93" i="4"/>
  <c r="DI88" i="4"/>
  <c r="DI86" i="4" l="1"/>
  <c r="EE93" i="4"/>
  <c r="EG93" i="4"/>
  <c r="DC47" i="4" l="1"/>
  <c r="ED89" i="4"/>
  <c r="ED85" i="4"/>
  <c r="EC84" i="4"/>
  <c r="EC67" i="4"/>
  <c r="ED84" i="4"/>
  <c r="ED67" i="4"/>
  <c r="EC66" i="4"/>
  <c r="EC89" i="4"/>
  <c r="EC85" i="4"/>
  <c r="ED66" i="4"/>
  <c r="DO77" i="4"/>
  <c r="DO72" i="4"/>
  <c r="DO65" i="4"/>
  <c r="CW75" i="4"/>
  <c r="CW71" i="4"/>
  <c r="CW67" i="4"/>
  <c r="CQ83" i="4"/>
  <c r="CQ80" i="4"/>
  <c r="CQ74" i="4"/>
  <c r="CQ73" i="4"/>
  <c r="CQ70" i="4"/>
  <c r="CQ65" i="4"/>
  <c r="CK45" i="4"/>
  <c r="DU57" i="4"/>
  <c r="DU55" i="4"/>
  <c r="DU53" i="4"/>
  <c r="DU52" i="4"/>
  <c r="DU51" i="4"/>
  <c r="DU50" i="4"/>
  <c r="DU44" i="4"/>
  <c r="DU42" i="4"/>
  <c r="DU38" i="4"/>
  <c r="DU37" i="4"/>
  <c r="DU32" i="4"/>
  <c r="DU31" i="4"/>
  <c r="DU60" i="4"/>
  <c r="DU59" i="4"/>
  <c r="DU23" i="4"/>
  <c r="DU22" i="4"/>
  <c r="DU21" i="4"/>
  <c r="DU20" i="4"/>
  <c r="DU19" i="4"/>
  <c r="DU14" i="4"/>
  <c r="DU8" i="4"/>
  <c r="DU7" i="4"/>
  <c r="DO57" i="4"/>
  <c r="DO56" i="4"/>
  <c r="DO55" i="4"/>
  <c r="DO54" i="4"/>
  <c r="DO52" i="4"/>
  <c r="DO51" i="4"/>
  <c r="DO49" i="4"/>
  <c r="DO44" i="4"/>
  <c r="DO38" i="4"/>
  <c r="DO32" i="4"/>
  <c r="DO31" i="4"/>
  <c r="DO59" i="4"/>
  <c r="DO25" i="4"/>
  <c r="DO22" i="4"/>
  <c r="DO82" i="4"/>
  <c r="DO11" i="4"/>
  <c r="DO8" i="4"/>
  <c r="DO7" i="4"/>
  <c r="DI79" i="4"/>
  <c r="DI57" i="4"/>
  <c r="DI56" i="4"/>
  <c r="DI55" i="4"/>
  <c r="DI54" i="4"/>
  <c r="DI53" i="4"/>
  <c r="DI52" i="4"/>
  <c r="DI51" i="4"/>
  <c r="DI42" i="4"/>
  <c r="DI30" i="4"/>
  <c r="DI59" i="4"/>
  <c r="AU82" i="1"/>
  <c r="DI82" i="4" s="1"/>
  <c r="DI11" i="4"/>
  <c r="DC58" i="4"/>
  <c r="DC79" i="4"/>
  <c r="DC57" i="4"/>
  <c r="DC56" i="4"/>
  <c r="DC55" i="4"/>
  <c r="DC54" i="4"/>
  <c r="DC53" i="4"/>
  <c r="DC52" i="4"/>
  <c r="DC51" i="4"/>
  <c r="DC44" i="4"/>
  <c r="DC42" i="4"/>
  <c r="DC37" i="4"/>
  <c r="DC31" i="4"/>
  <c r="DC59" i="4"/>
  <c r="DC23" i="4"/>
  <c r="DC22" i="4"/>
  <c r="DC21" i="4"/>
  <c r="DC20" i="4"/>
  <c r="DC19" i="4"/>
  <c r="DC80" i="4"/>
  <c r="DC8" i="4"/>
  <c r="DC7" i="4"/>
  <c r="CW57" i="4"/>
  <c r="CW56" i="4"/>
  <c r="CW55" i="4"/>
  <c r="CW54" i="4"/>
  <c r="CW53" i="4"/>
  <c r="CW52" i="4"/>
  <c r="CW51" i="4"/>
  <c r="CW50" i="4"/>
  <c r="CW49" i="4"/>
  <c r="CW48" i="4"/>
  <c r="CW47" i="4"/>
  <c r="CW46" i="4"/>
  <c r="CW44" i="4"/>
  <c r="CW43" i="4"/>
  <c r="CW42" i="4"/>
  <c r="CW32" i="4"/>
  <c r="CW31" i="4"/>
  <c r="CW59" i="4"/>
  <c r="CW25" i="4"/>
  <c r="CW82" i="4"/>
  <c r="CW81" i="4"/>
  <c r="CW16" i="4"/>
  <c r="CW11" i="4"/>
  <c r="CW8" i="4"/>
  <c r="CW7" i="4"/>
  <c r="CQ87" i="4"/>
  <c r="CQ86" i="4"/>
  <c r="CQ85" i="4"/>
  <c r="CQ56" i="4"/>
  <c r="CQ54" i="4"/>
  <c r="CQ42" i="4"/>
  <c r="CQ25" i="4"/>
  <c r="CQ11" i="4"/>
  <c r="CQ8" i="4"/>
  <c r="CK57" i="4"/>
  <c r="CK56" i="4"/>
  <c r="CK55" i="4"/>
  <c r="CK54" i="4"/>
  <c r="CK53" i="4"/>
  <c r="CK52" i="4"/>
  <c r="CK51" i="4"/>
  <c r="CK49" i="4"/>
  <c r="CK48" i="4"/>
  <c r="CK46" i="4"/>
  <c r="CK44" i="4"/>
  <c r="CK43" i="4"/>
  <c r="CK42" i="4"/>
  <c r="CK32" i="4"/>
  <c r="CK31" i="4"/>
  <c r="CK59" i="4"/>
  <c r="CK25" i="4"/>
  <c r="CK82" i="4"/>
  <c r="CK81" i="4"/>
  <c r="CK16" i="4"/>
  <c r="CK11" i="4"/>
  <c r="CK8" i="4"/>
  <c r="CK7" i="4"/>
  <c r="CE40" i="4"/>
  <c r="CE39" i="4"/>
  <c r="CE38" i="4"/>
  <c r="CE37" i="4"/>
  <c r="CE36" i="4"/>
  <c r="CE34" i="4"/>
  <c r="CE13" i="4"/>
  <c r="BY87" i="4"/>
  <c r="BY86" i="4"/>
  <c r="BY85" i="4"/>
  <c r="BY54" i="4"/>
  <c r="BY46" i="4"/>
  <c r="BY44" i="4"/>
  <c r="BY42" i="4"/>
  <c r="BY25" i="4"/>
  <c r="BY11" i="4"/>
  <c r="BY8" i="4"/>
  <c r="BS54" i="4"/>
  <c r="BS57" i="4"/>
  <c r="BS53" i="4"/>
  <c r="BS52" i="4"/>
  <c r="BS51" i="4"/>
  <c r="BS49" i="4"/>
  <c r="BS48" i="4"/>
  <c r="BS47" i="4"/>
  <c r="BS46" i="4"/>
  <c r="BS44" i="4"/>
  <c r="BS43" i="4"/>
  <c r="BS42" i="4"/>
  <c r="BS32" i="4"/>
  <c r="BS31" i="4"/>
  <c r="BS59" i="4"/>
  <c r="BS25" i="4"/>
  <c r="BS24" i="4"/>
  <c r="BS23" i="4"/>
  <c r="BS22" i="4"/>
  <c r="BS21" i="4"/>
  <c r="BS8" i="4"/>
  <c r="BS7" i="4"/>
  <c r="CQ84" i="4" l="1"/>
  <c r="BS33" i="4"/>
  <c r="BS38" i="4"/>
  <c r="BS61" i="4"/>
  <c r="BS66" i="4"/>
  <c r="BS71" i="4"/>
  <c r="BS77" i="4"/>
  <c r="BY20" i="4"/>
  <c r="BY33" i="4"/>
  <c r="BY37" i="4"/>
  <c r="BY75" i="4"/>
  <c r="CE16" i="4"/>
  <c r="CE47" i="4"/>
  <c r="CK35" i="4"/>
  <c r="CK39" i="4"/>
  <c r="CK66" i="4"/>
  <c r="CK72" i="4"/>
  <c r="CK76" i="4"/>
  <c r="CW20" i="4"/>
  <c r="CW36" i="4"/>
  <c r="CW40" i="4"/>
  <c r="CW62" i="4"/>
  <c r="DC14" i="4"/>
  <c r="DC25" i="4"/>
  <c r="DC64" i="4"/>
  <c r="DC71" i="4"/>
  <c r="DC75" i="4"/>
  <c r="DI20" i="4"/>
  <c r="DI65" i="4"/>
  <c r="DI71" i="4"/>
  <c r="DI75" i="4"/>
  <c r="DO29" i="4"/>
  <c r="DU16" i="4"/>
  <c r="DU58" i="4"/>
  <c r="DU64" i="4"/>
  <c r="DU74" i="4"/>
  <c r="DU78" i="4"/>
  <c r="DU88" i="4"/>
  <c r="EB88" i="4" s="1"/>
  <c r="BS12" i="4"/>
  <c r="BS35" i="4"/>
  <c r="BS39" i="4"/>
  <c r="BS62" i="4"/>
  <c r="BS67" i="4"/>
  <c r="BS72" i="4"/>
  <c r="BY13" i="4"/>
  <c r="BY17" i="4"/>
  <c r="BY43" i="4"/>
  <c r="BY59" i="4"/>
  <c r="BY68" i="4"/>
  <c r="BY76" i="4"/>
  <c r="CE43" i="4"/>
  <c r="CE48" i="4"/>
  <c r="CK20" i="4"/>
  <c r="CK24" i="4"/>
  <c r="CK36" i="4"/>
  <c r="CK40" i="4"/>
  <c r="CW37" i="4"/>
  <c r="CW63" i="4"/>
  <c r="CW68" i="4"/>
  <c r="CW72" i="4"/>
  <c r="CW76" i="4"/>
  <c r="DC35" i="4"/>
  <c r="DC40" i="4"/>
  <c r="DC46" i="4"/>
  <c r="DC65" i="4"/>
  <c r="DC72" i="4"/>
  <c r="DC76" i="4"/>
  <c r="DU33" i="4"/>
  <c r="DU49" i="4"/>
  <c r="DU61" i="4"/>
  <c r="DU65" i="4"/>
  <c r="DU71" i="4"/>
  <c r="DU89" i="4"/>
  <c r="EB89" i="4" s="1"/>
  <c r="CQ20" i="4"/>
  <c r="CQ33" i="4"/>
  <c r="CK62" i="4"/>
  <c r="CK68" i="4"/>
  <c r="CK77" i="4"/>
  <c r="CQ47" i="4"/>
  <c r="DC15" i="4"/>
  <c r="DI72" i="4"/>
  <c r="DO39" i="4"/>
  <c r="DO68" i="4"/>
  <c r="DO84" i="4"/>
  <c r="DU17" i="4"/>
  <c r="BS13" i="4"/>
  <c r="BS36" i="4"/>
  <c r="BS40" i="4"/>
  <c r="BS63" i="4"/>
  <c r="BS68" i="4"/>
  <c r="BS73" i="4"/>
  <c r="BY35" i="4"/>
  <c r="BY74" i="4"/>
  <c r="BY83" i="4"/>
  <c r="CE49" i="4"/>
  <c r="CK37" i="4"/>
  <c r="CK63" i="4"/>
  <c r="CK69" i="4"/>
  <c r="CK74" i="4"/>
  <c r="CQ58" i="4"/>
  <c r="CW13" i="4"/>
  <c r="CW33" i="4"/>
  <c r="CW38" i="4"/>
  <c r="CW60" i="4"/>
  <c r="CW64" i="4"/>
  <c r="CW69" i="4"/>
  <c r="CW73" i="4"/>
  <c r="CW77" i="4"/>
  <c r="DC16" i="4"/>
  <c r="DC62" i="4"/>
  <c r="DC68" i="4"/>
  <c r="DC73" i="4"/>
  <c r="DC77" i="4"/>
  <c r="DI68" i="4"/>
  <c r="DI73" i="4"/>
  <c r="DO20" i="4"/>
  <c r="DO40" i="4"/>
  <c r="DO47" i="4"/>
  <c r="DO62" i="4"/>
  <c r="DO69" i="4"/>
  <c r="DO75" i="4"/>
  <c r="DU28" i="4"/>
  <c r="DU46" i="4"/>
  <c r="DU62" i="4"/>
  <c r="DU68" i="4"/>
  <c r="DU76" i="4"/>
  <c r="CK73" i="4"/>
  <c r="DI44" i="4"/>
  <c r="DI66" i="4"/>
  <c r="DI76" i="4"/>
  <c r="DO10" i="4"/>
  <c r="DO74" i="4"/>
  <c r="DU12" i="4"/>
  <c r="BS37" i="4"/>
  <c r="BS41" i="4"/>
  <c r="BS64" i="4"/>
  <c r="BS69" i="4"/>
  <c r="BS74" i="4"/>
  <c r="BY15" i="4"/>
  <c r="BY19" i="4"/>
  <c r="BY28" i="4"/>
  <c r="BY36" i="4"/>
  <c r="BY47" i="4"/>
  <c r="BY56" i="4"/>
  <c r="BY70" i="4"/>
  <c r="BY73" i="4"/>
  <c r="BY80" i="4"/>
  <c r="BY84" i="4"/>
  <c r="CE46" i="4"/>
  <c r="CE65" i="4"/>
  <c r="CK13" i="4"/>
  <c r="CK22" i="4"/>
  <c r="CK27" i="4"/>
  <c r="CK33" i="4"/>
  <c r="CK38" i="4"/>
  <c r="CK60" i="4"/>
  <c r="CK64" i="4"/>
  <c r="CK71" i="4"/>
  <c r="CK75" i="4"/>
  <c r="CQ9" i="4"/>
  <c r="CQ19" i="4"/>
  <c r="CQ32" i="4"/>
  <c r="CQ45" i="4"/>
  <c r="CQ59" i="4"/>
  <c r="CQ68" i="4"/>
  <c r="CQ72" i="4"/>
  <c r="CQ76" i="4"/>
  <c r="CW19" i="4"/>
  <c r="CW35" i="4"/>
  <c r="CW39" i="4"/>
  <c r="CW61" i="4"/>
  <c r="CW66" i="4"/>
  <c r="CW70" i="4"/>
  <c r="CW74" i="4"/>
  <c r="DC9" i="4"/>
  <c r="DC13" i="4"/>
  <c r="DC24" i="4"/>
  <c r="DC28" i="4"/>
  <c r="DC33" i="4"/>
  <c r="DC38" i="4"/>
  <c r="DC43" i="4"/>
  <c r="DC49" i="4"/>
  <c r="DC69" i="4"/>
  <c r="DC74" i="4"/>
  <c r="DC78" i="4"/>
  <c r="DI23" i="4"/>
  <c r="DI28" i="4"/>
  <c r="DI37" i="4"/>
  <c r="DI46" i="4"/>
  <c r="DI69" i="4"/>
  <c r="DI74" i="4"/>
  <c r="DO21" i="4"/>
  <c r="DO28" i="4"/>
  <c r="DO34" i="4"/>
  <c r="DO41" i="4"/>
  <c r="DO48" i="4"/>
  <c r="DO64" i="4"/>
  <c r="DO71" i="4"/>
  <c r="DO76" i="4"/>
  <c r="DU9" i="4"/>
  <c r="DU15" i="4"/>
  <c r="DU29" i="4"/>
  <c r="DU35" i="4"/>
  <c r="DU41" i="4"/>
  <c r="DU47" i="4"/>
  <c r="DU63" i="4"/>
  <c r="DU69" i="4"/>
  <c r="DU73" i="4"/>
  <c r="DU77" i="4"/>
  <c r="BY23" i="4"/>
  <c r="BY32" i="4"/>
  <c r="BY51" i="4"/>
  <c r="BY66" i="4"/>
  <c r="CQ23" i="4"/>
  <c r="CQ36" i="4"/>
  <c r="CQ40" i="4"/>
  <c r="CQ49" i="4"/>
  <c r="CQ53" i="4"/>
  <c r="CQ63" i="4"/>
  <c r="CQ82" i="4"/>
  <c r="CW9" i="4"/>
  <c r="CW14" i="4"/>
  <c r="CW28" i="4"/>
  <c r="DC63" i="4"/>
  <c r="DI10" i="4"/>
  <c r="DI15" i="4"/>
  <c r="DI78" i="4"/>
  <c r="DO13" i="4"/>
  <c r="DO17" i="4"/>
  <c r="DU56" i="4"/>
  <c r="DU87" i="4"/>
  <c r="BY12" i="4"/>
  <c r="BY16" i="4"/>
  <c r="BY24" i="4"/>
  <c r="BY48" i="4"/>
  <c r="BY52" i="4"/>
  <c r="CK19" i="4"/>
  <c r="CK23" i="4"/>
  <c r="CQ24" i="4"/>
  <c r="CQ29" i="4"/>
  <c r="CQ37" i="4"/>
  <c r="CQ41" i="4"/>
  <c r="CQ50" i="4"/>
  <c r="CQ64" i="4"/>
  <c r="CQ69" i="4"/>
  <c r="CW10" i="4"/>
  <c r="CW15" i="4"/>
  <c r="CW29" i="4"/>
  <c r="DC29" i="4"/>
  <c r="DC34" i="4"/>
  <c r="DC39" i="4"/>
  <c r="DI7" i="4"/>
  <c r="DI16" i="4"/>
  <c r="DI43" i="4"/>
  <c r="DI61" i="4"/>
  <c r="DO9" i="4"/>
  <c r="DO14" i="4"/>
  <c r="DO18" i="4"/>
  <c r="DO23" i="4"/>
  <c r="DO42" i="4"/>
  <c r="EB42" i="4" s="1"/>
  <c r="DO60" i="4"/>
  <c r="DU10" i="4"/>
  <c r="DU26" i="4"/>
  <c r="DU43" i="4"/>
  <c r="DU48" i="4"/>
  <c r="DU70" i="4"/>
  <c r="BY40" i="4"/>
  <c r="DU92" i="4"/>
  <c r="EB92" i="4" s="1"/>
  <c r="BS9" i="4"/>
  <c r="BS26" i="4"/>
  <c r="BS30" i="4"/>
  <c r="BY10" i="4"/>
  <c r="BY61" i="4"/>
  <c r="CK18" i="4"/>
  <c r="CQ14" i="4"/>
  <c r="CQ28" i="4"/>
  <c r="CW23" i="4"/>
  <c r="DI19" i="4"/>
  <c r="DI41" i="4"/>
  <c r="DI60" i="4"/>
  <c r="DU25" i="4"/>
  <c r="BS10" i="4"/>
  <c r="BS27" i="4"/>
  <c r="BY29" i="4"/>
  <c r="BY41" i="4"/>
  <c r="BY57" i="4"/>
  <c r="BY62" i="4"/>
  <c r="BY65" i="4"/>
  <c r="BY71" i="4"/>
  <c r="BY81" i="4"/>
  <c r="CK9" i="4"/>
  <c r="CK14" i="4"/>
  <c r="CK28" i="4"/>
  <c r="CK61" i="4"/>
  <c r="CQ10" i="4"/>
  <c r="CQ15" i="4"/>
  <c r="CQ46" i="4"/>
  <c r="CQ55" i="4"/>
  <c r="CQ60" i="4"/>
  <c r="CQ77" i="4"/>
  <c r="CW24" i="4"/>
  <c r="DC10" i="4"/>
  <c r="DC45" i="4"/>
  <c r="DC60" i="4"/>
  <c r="DI12" i="4"/>
  <c r="DI24" i="4"/>
  <c r="DI29" i="4"/>
  <c r="DI34" i="4"/>
  <c r="DI38" i="4"/>
  <c r="DO36" i="4"/>
  <c r="DU30" i="4"/>
  <c r="DU36" i="4"/>
  <c r="BS28" i="4"/>
  <c r="BY7" i="4"/>
  <c r="BY21" i="4"/>
  <c r="BY26" i="4"/>
  <c r="BY30" i="4"/>
  <c r="BY34" i="4"/>
  <c r="BY38" i="4"/>
  <c r="BY49" i="4"/>
  <c r="BY53" i="4"/>
  <c r="BY63" i="4"/>
  <c r="BY72" i="4"/>
  <c r="BY82" i="4"/>
  <c r="CK10" i="4"/>
  <c r="CK15" i="4"/>
  <c r="CK29" i="4"/>
  <c r="CQ12" i="4"/>
  <c r="CQ16" i="4"/>
  <c r="CQ21" i="4"/>
  <c r="CQ26" i="4"/>
  <c r="CQ30" i="4"/>
  <c r="CQ34" i="4"/>
  <c r="CQ38" i="4"/>
  <c r="CQ43" i="4"/>
  <c r="CQ51" i="4"/>
  <c r="CQ57" i="4"/>
  <c r="CQ61" i="4"/>
  <c r="CW12" i="4"/>
  <c r="CW17" i="4"/>
  <c r="CW21" i="4"/>
  <c r="CW26" i="4"/>
  <c r="CW30" i="4"/>
  <c r="CW41" i="4"/>
  <c r="DC11" i="4"/>
  <c r="EB11" i="4" s="1"/>
  <c r="DC26" i="4"/>
  <c r="DC30" i="4"/>
  <c r="DC61" i="4"/>
  <c r="DI8" i="4"/>
  <c r="EB8" i="4" s="1"/>
  <c r="DI13" i="4"/>
  <c r="DI17" i="4"/>
  <c r="DI21" i="4"/>
  <c r="DI26" i="4"/>
  <c r="DI31" i="4"/>
  <c r="DI35" i="4"/>
  <c r="DI39" i="4"/>
  <c r="DI48" i="4"/>
  <c r="DI62" i="4"/>
  <c r="DO15" i="4"/>
  <c r="DO19" i="4"/>
  <c r="DO24" i="4"/>
  <c r="DO30" i="4"/>
  <c r="DO45" i="4"/>
  <c r="DO61" i="4"/>
  <c r="DU27" i="4"/>
  <c r="DU39" i="4"/>
  <c r="DU45" i="4"/>
  <c r="DU75" i="4"/>
  <c r="DU79" i="4"/>
  <c r="EB79" i="4" s="1"/>
  <c r="DU91" i="4"/>
  <c r="EB91" i="4" s="1"/>
  <c r="BS29" i="4"/>
  <c r="BY9" i="4"/>
  <c r="BY14" i="4"/>
  <c r="BY18" i="4"/>
  <c r="BY22" i="4"/>
  <c r="BY27" i="4"/>
  <c r="BY31" i="4"/>
  <c r="BY39" i="4"/>
  <c r="BY45" i="4"/>
  <c r="BY50" i="4"/>
  <c r="BY55" i="4"/>
  <c r="BY60" i="4"/>
  <c r="BY64" i="4"/>
  <c r="BY69" i="4"/>
  <c r="BY77" i="4"/>
  <c r="CE45" i="4"/>
  <c r="CK12" i="4"/>
  <c r="CK17" i="4"/>
  <c r="CK21" i="4"/>
  <c r="CK26" i="4"/>
  <c r="CK30" i="4"/>
  <c r="CK41" i="4"/>
  <c r="CQ7" i="4"/>
  <c r="CQ13" i="4"/>
  <c r="CQ18" i="4"/>
  <c r="CQ22" i="4"/>
  <c r="CQ27" i="4"/>
  <c r="CQ31" i="4"/>
  <c r="CQ35" i="4"/>
  <c r="CQ39" i="4"/>
  <c r="CQ44" i="4"/>
  <c r="CQ48" i="4"/>
  <c r="CQ52" i="4"/>
  <c r="CQ62" i="4"/>
  <c r="CQ66" i="4"/>
  <c r="CQ71" i="4"/>
  <c r="CQ75" i="4"/>
  <c r="CQ81" i="4"/>
  <c r="CQ17" i="4"/>
  <c r="CW18" i="4"/>
  <c r="CW22" i="4"/>
  <c r="CW27" i="4"/>
  <c r="DC12" i="4"/>
  <c r="DC27" i="4"/>
  <c r="DC32" i="4"/>
  <c r="DC36" i="4"/>
  <c r="DC41" i="4"/>
  <c r="DC48" i="4"/>
  <c r="DI9" i="4"/>
  <c r="DI14" i="4"/>
  <c r="DI18" i="4"/>
  <c r="DI22" i="4"/>
  <c r="DI27" i="4"/>
  <c r="DI32" i="4"/>
  <c r="DI36" i="4"/>
  <c r="DI40" i="4"/>
  <c r="DI45" i="4"/>
  <c r="DI49" i="4"/>
  <c r="DI63" i="4"/>
  <c r="DI77" i="4"/>
  <c r="DO12" i="4"/>
  <c r="DO16" i="4"/>
  <c r="DO27" i="4"/>
  <c r="DO33" i="4"/>
  <c r="DO96" i="4"/>
  <c r="DU13" i="4"/>
  <c r="DU24" i="4"/>
  <c r="DU34" i="4"/>
  <c r="DU40" i="4"/>
  <c r="DU54" i="4"/>
  <c r="EB54" i="4" s="1"/>
  <c r="DU72" i="4"/>
  <c r="DU83" i="4"/>
  <c r="DU96" i="4"/>
  <c r="EB86" i="4"/>
  <c r="EB85" i="4"/>
  <c r="BD87" i="4"/>
  <c r="BD83" i="4"/>
  <c r="BD87" i="3"/>
  <c r="BD83" i="3"/>
  <c r="BD87" i="2"/>
  <c r="BD83" i="2"/>
  <c r="BD87" i="1"/>
  <c r="BD70" i="4"/>
  <c r="BD70" i="3"/>
  <c r="BD70" i="2"/>
  <c r="BD50" i="1"/>
  <c r="BD12" i="1"/>
  <c r="AX64" i="1"/>
  <c r="DV87" i="4" l="1"/>
  <c r="EB87" i="4"/>
  <c r="EB57" i="4"/>
  <c r="EB80" i="4"/>
  <c r="EB56" i="4"/>
  <c r="EB96" i="4"/>
  <c r="EB7" i="4"/>
  <c r="EB84" i="4"/>
  <c r="EB82" i="4"/>
  <c r="CE98" i="4"/>
  <c r="EB9" i="4"/>
  <c r="EB55" i="4"/>
  <c r="EB83" i="4"/>
  <c r="EB67" i="4"/>
  <c r="EB58" i="4"/>
  <c r="EB10" i="4"/>
  <c r="EB43" i="4"/>
  <c r="EB63" i="4"/>
  <c r="EB45" i="4"/>
  <c r="EB13" i="4"/>
  <c r="EB50" i="4"/>
  <c r="EB46" i="4"/>
  <c r="EB19" i="4"/>
  <c r="EB28" i="4"/>
  <c r="EB73" i="4"/>
  <c r="DU98" i="4"/>
  <c r="EB62" i="4"/>
  <c r="EB74" i="4"/>
  <c r="CK98" i="4"/>
  <c r="EB65" i="4"/>
  <c r="EB15" i="4"/>
  <c r="EB53" i="4"/>
  <c r="EB30" i="4"/>
  <c r="EB32" i="4"/>
  <c r="DO98" i="4"/>
  <c r="BS98" i="4"/>
  <c r="EB51" i="4"/>
  <c r="EB69" i="4"/>
  <c r="EB27" i="4"/>
  <c r="CW98" i="4"/>
  <c r="EB72" i="4"/>
  <c r="BY98" i="4"/>
  <c r="EB41" i="4"/>
  <c r="EB12" i="4"/>
  <c r="EB75" i="4"/>
  <c r="EB71" i="4"/>
  <c r="EB77" i="4"/>
  <c r="EB60" i="4"/>
  <c r="EB70" i="4"/>
  <c r="CQ98" i="4"/>
  <c r="EB78" i="4"/>
  <c r="EB61" i="4"/>
  <c r="EB26" i="4"/>
  <c r="EB29" i="4"/>
  <c r="EB37" i="4"/>
  <c r="EB68" i="4"/>
  <c r="EB36" i="4"/>
  <c r="EB23" i="4"/>
  <c r="EB66" i="4"/>
  <c r="EB44" i="4"/>
  <c r="EB21" i="4"/>
  <c r="EB35" i="4"/>
  <c r="EB20" i="4"/>
  <c r="EB22" i="4"/>
  <c r="EB76" i="4"/>
  <c r="EB59" i="4"/>
  <c r="EB34" i="4"/>
  <c r="EB17" i="4"/>
  <c r="EB25" i="4"/>
  <c r="EB16" i="4"/>
  <c r="EB18" i="4"/>
  <c r="EB52" i="4"/>
  <c r="EB31" i="4"/>
  <c r="EB14" i="4"/>
  <c r="EB40" i="4"/>
  <c r="EB49" i="4"/>
  <c r="EB39" i="4"/>
  <c r="EB48" i="4"/>
  <c r="EB24" i="4"/>
  <c r="EB38" i="4"/>
  <c r="AR78" i="4"/>
  <c r="AR78" i="3"/>
  <c r="AR78" i="2"/>
  <c r="AR88" i="1"/>
  <c r="AR79" i="1"/>
  <c r="AR45" i="1"/>
  <c r="DW87" i="4" l="1"/>
  <c r="DK79" i="4"/>
  <c r="DJ79" i="4"/>
  <c r="DK88" i="4"/>
  <c r="ED88" i="4" s="1"/>
  <c r="DJ88" i="4"/>
  <c r="EC88" i="4" s="1"/>
  <c r="AL58" i="1"/>
  <c r="AL79" i="1"/>
  <c r="AL11" i="1"/>
  <c r="DD79" i="4" l="1"/>
  <c r="DE79" i="4"/>
  <c r="DE58" i="4"/>
  <c r="DD58" i="4"/>
  <c r="AF50" i="1"/>
  <c r="AF47" i="1"/>
  <c r="Z44" i="4"/>
  <c r="Z44" i="3"/>
  <c r="Z44" i="2"/>
  <c r="Z35" i="1"/>
  <c r="AB98" i="4"/>
  <c r="AA98" i="4"/>
  <c r="Z64" i="1"/>
  <c r="Z87" i="1"/>
  <c r="Z86" i="1"/>
  <c r="Z82" i="2"/>
  <c r="Z80" i="2"/>
  <c r="Z82" i="3"/>
  <c r="Z80" i="3"/>
  <c r="Z77" i="4"/>
  <c r="Z82" i="4"/>
  <c r="Z80" i="4"/>
  <c r="CS87" i="4" l="1"/>
  <c r="CR87" i="4"/>
  <c r="CX47" i="4"/>
  <c r="CY47" i="4"/>
  <c r="CY50" i="4"/>
  <c r="CX50" i="4"/>
  <c r="CS86" i="4"/>
  <c r="CR86" i="4"/>
  <c r="J97" i="1"/>
  <c r="I97" i="1"/>
  <c r="H64" i="1"/>
  <c r="H87" i="1"/>
  <c r="H86" i="1"/>
  <c r="H82" i="2"/>
  <c r="H80" i="2"/>
  <c r="H82" i="3"/>
  <c r="H80" i="3"/>
  <c r="H82" i="4"/>
  <c r="H80" i="4"/>
  <c r="CR80" i="4" l="1"/>
  <c r="CS80" i="4"/>
  <c r="BZ80" i="4"/>
  <c r="BZ86" i="4"/>
  <c r="EC86" i="4" s="1"/>
  <c r="CA86" i="4"/>
  <c r="ED86" i="4" s="1"/>
  <c r="BZ87" i="4"/>
  <c r="EC87" i="4" s="1"/>
  <c r="CA87" i="4"/>
  <c r="ED87" i="4" s="1"/>
  <c r="T57" i="1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6" i="4"/>
  <c r="BK7" i="4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6" i="3"/>
  <c r="BK7" i="3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6" i="2"/>
  <c r="BK7" i="2"/>
  <c r="BK78" i="1"/>
  <c r="BK7" i="1"/>
  <c r="BK8" i="1"/>
  <c r="BK80" i="1"/>
  <c r="BK9" i="1"/>
  <c r="BK10" i="1"/>
  <c r="BK11" i="1"/>
  <c r="BK12" i="1"/>
  <c r="BK13" i="1"/>
  <c r="BK14" i="1"/>
  <c r="BK15" i="1"/>
  <c r="BK16" i="1"/>
  <c r="BK17" i="1"/>
  <c r="BK18" i="1"/>
  <c r="BK82" i="1"/>
  <c r="BK19" i="1"/>
  <c r="BK20" i="1"/>
  <c r="BK21" i="1"/>
  <c r="BK22" i="1"/>
  <c r="BK23" i="1"/>
  <c r="BK24" i="1"/>
  <c r="BK25" i="1"/>
  <c r="BK62" i="1"/>
  <c r="BK63" i="1"/>
  <c r="BK59" i="1"/>
  <c r="BK60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65" i="1"/>
  <c r="BK66" i="1"/>
  <c r="BK68" i="1"/>
  <c r="BK69" i="1"/>
  <c r="BK70" i="1"/>
  <c r="BK71" i="1"/>
  <c r="BK72" i="1"/>
  <c r="BK75" i="1"/>
  <c r="BK76" i="1"/>
  <c r="BK61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79" i="1"/>
  <c r="BK83" i="1"/>
  <c r="BK84" i="1"/>
  <c r="BK85" i="1"/>
  <c r="BK86" i="1"/>
  <c r="BK87" i="1"/>
  <c r="BK64" i="1"/>
  <c r="BK58" i="1"/>
  <c r="BK88" i="1"/>
  <c r="BK91" i="1"/>
  <c r="EE91" i="4" s="1"/>
  <c r="BK92" i="1"/>
  <c r="EE92" i="4" s="1"/>
  <c r="BK96" i="1"/>
  <c r="BK77" i="1"/>
  <c r="BL48" i="4" l="1"/>
  <c r="BN48" i="4" s="1"/>
  <c r="BL44" i="4"/>
  <c r="BN44" i="4" s="1"/>
  <c r="BL40" i="4"/>
  <c r="BN40" i="4" s="1"/>
  <c r="BL36" i="4"/>
  <c r="BN36" i="4" s="1"/>
  <c r="BL89" i="4"/>
  <c r="BN89" i="4" s="1"/>
  <c r="BL85" i="4"/>
  <c r="BN85" i="4" s="1"/>
  <c r="BL81" i="4"/>
  <c r="BN81" i="4" s="1"/>
  <c r="BL77" i="4"/>
  <c r="BN77" i="4" s="1"/>
  <c r="BL73" i="4"/>
  <c r="BN73" i="4" s="1"/>
  <c r="BL56" i="4"/>
  <c r="BN56" i="4" s="1"/>
  <c r="BL52" i="4"/>
  <c r="BN52" i="4" s="1"/>
  <c r="BL45" i="4"/>
  <c r="BN45" i="4" s="1"/>
  <c r="BL41" i="4"/>
  <c r="BN41" i="4" s="1"/>
  <c r="BL37" i="4"/>
  <c r="BN37" i="4" s="1"/>
  <c r="BL69" i="4"/>
  <c r="BN69" i="4" s="1"/>
  <c r="BL65" i="4"/>
  <c r="BN65" i="4" s="1"/>
  <c r="BL61" i="4"/>
  <c r="BN61" i="4" s="1"/>
  <c r="BL57" i="4"/>
  <c r="BN57" i="4" s="1"/>
  <c r="BL53" i="4"/>
  <c r="BN53" i="4" s="1"/>
  <c r="EC80" i="4"/>
  <c r="BL60" i="4"/>
  <c r="BN60" i="4" s="1"/>
  <c r="BL49" i="4"/>
  <c r="BN49" i="4" s="1"/>
  <c r="BL21" i="4"/>
  <c r="BN21" i="4" s="1"/>
  <c r="BL88" i="4"/>
  <c r="BN88" i="4" s="1"/>
  <c r="BL76" i="4"/>
  <c r="BN76" i="4" s="1"/>
  <c r="BL68" i="4"/>
  <c r="BN68" i="4" s="1"/>
  <c r="BL24" i="4"/>
  <c r="BN24" i="4" s="1"/>
  <c r="BL7" i="4"/>
  <c r="BN7" i="4" s="1"/>
  <c r="BL87" i="4"/>
  <c r="BN87" i="4" s="1"/>
  <c r="BL83" i="4"/>
  <c r="BN83" i="4" s="1"/>
  <c r="BL79" i="4"/>
  <c r="BN79" i="4" s="1"/>
  <c r="BL75" i="4"/>
  <c r="BN75" i="4" s="1"/>
  <c r="BL71" i="4"/>
  <c r="BN71" i="4" s="1"/>
  <c r="BL67" i="4"/>
  <c r="BN67" i="4" s="1"/>
  <c r="BL63" i="4"/>
  <c r="BN63" i="4" s="1"/>
  <c r="BL59" i="4"/>
  <c r="BN59" i="4" s="1"/>
  <c r="BL55" i="4"/>
  <c r="BN55" i="4" s="1"/>
  <c r="BL51" i="4"/>
  <c r="BN51" i="4" s="1"/>
  <c r="BL43" i="4"/>
  <c r="BN43" i="4" s="1"/>
  <c r="BL39" i="4"/>
  <c r="BN39" i="4" s="1"/>
  <c r="BL35" i="4"/>
  <c r="BN35" i="4" s="1"/>
  <c r="BL31" i="4"/>
  <c r="BN31" i="4" s="1"/>
  <c r="BL27" i="4"/>
  <c r="BN27" i="4" s="1"/>
  <c r="BL23" i="4"/>
  <c r="BN23" i="4" s="1"/>
  <c r="BL19" i="4"/>
  <c r="BN19" i="4" s="1"/>
  <c r="BL15" i="4"/>
  <c r="BN15" i="4" s="1"/>
  <c r="BL11" i="4"/>
  <c r="BN11" i="4" s="1"/>
  <c r="CA80" i="4"/>
  <c r="ED80" i="4" s="1"/>
  <c r="BL29" i="4"/>
  <c r="BN29" i="4" s="1"/>
  <c r="BL25" i="4"/>
  <c r="BN25" i="4" s="1"/>
  <c r="BL17" i="4"/>
  <c r="BN17" i="4" s="1"/>
  <c r="BL13" i="4"/>
  <c r="BN13" i="4" s="1"/>
  <c r="BL9" i="4"/>
  <c r="BN9" i="4" s="1"/>
  <c r="BL84" i="4"/>
  <c r="BN84" i="4" s="1"/>
  <c r="BL80" i="4"/>
  <c r="BN80" i="4" s="1"/>
  <c r="BL72" i="4"/>
  <c r="BN72" i="4" s="1"/>
  <c r="BL32" i="4"/>
  <c r="BN32" i="4" s="1"/>
  <c r="BL28" i="4"/>
  <c r="BN28" i="4" s="1"/>
  <c r="BL20" i="4"/>
  <c r="BN20" i="4" s="1"/>
  <c r="BL16" i="4"/>
  <c r="BN16" i="4" s="1"/>
  <c r="BL12" i="4"/>
  <c r="BN12" i="4" s="1"/>
  <c r="BL8" i="4"/>
  <c r="BN8" i="4" s="1"/>
  <c r="BL96" i="4"/>
  <c r="BN96" i="4" s="1"/>
  <c r="BL86" i="4"/>
  <c r="BN86" i="4" s="1"/>
  <c r="BL82" i="4"/>
  <c r="BN82" i="4" s="1"/>
  <c r="BL78" i="4"/>
  <c r="BN78" i="4" s="1"/>
  <c r="BL74" i="4"/>
  <c r="BN74" i="4" s="1"/>
  <c r="BL70" i="4"/>
  <c r="BN70" i="4" s="1"/>
  <c r="BL66" i="4"/>
  <c r="BN66" i="4" s="1"/>
  <c r="BL62" i="4"/>
  <c r="BN62" i="4" s="1"/>
  <c r="BL58" i="4"/>
  <c r="BN58" i="4" s="1"/>
  <c r="BL54" i="4"/>
  <c r="BN54" i="4" s="1"/>
  <c r="BL50" i="4"/>
  <c r="BN50" i="4" s="1"/>
  <c r="BL46" i="4"/>
  <c r="BN46" i="4" s="1"/>
  <c r="BL42" i="4"/>
  <c r="BN42" i="4" s="1"/>
  <c r="BL38" i="4"/>
  <c r="BN38" i="4" s="1"/>
  <c r="BL34" i="4"/>
  <c r="BN34" i="4" s="1"/>
  <c r="BL30" i="4"/>
  <c r="BN30" i="4" s="1"/>
  <c r="BL26" i="4"/>
  <c r="BN26" i="4" s="1"/>
  <c r="BL22" i="4"/>
  <c r="BN22" i="4" s="1"/>
  <c r="BL18" i="4"/>
  <c r="BN18" i="4" s="1"/>
  <c r="BL14" i="4"/>
  <c r="BN14" i="4" s="1"/>
  <c r="BL10" i="4"/>
  <c r="BN10" i="4" s="1"/>
  <c r="CM57" i="4"/>
  <c r="CL57" i="4"/>
  <c r="DZ81" i="4"/>
  <c r="EA88" i="4"/>
  <c r="EA86" i="4"/>
  <c r="EA84" i="4"/>
  <c r="EA83" i="4"/>
  <c r="EA82" i="4"/>
  <c r="DZ89" i="4"/>
  <c r="DZ87" i="4"/>
  <c r="DZ86" i="4"/>
  <c r="DZ85" i="4"/>
  <c r="DZ83" i="4"/>
  <c r="DZ82" i="4"/>
  <c r="EA89" i="4"/>
  <c r="EA87" i="4"/>
  <c r="EA85" i="4"/>
  <c r="EA81" i="4"/>
  <c r="EA80" i="4"/>
  <c r="DZ88" i="4"/>
  <c r="DZ84" i="4"/>
  <c r="DZ80" i="4"/>
  <c r="BP87" i="4"/>
  <c r="BP83" i="4"/>
  <c r="BP89" i="4"/>
  <c r="BP86" i="4"/>
  <c r="BP82" i="4"/>
  <c r="BP85" i="4"/>
  <c r="BP81" i="4"/>
  <c r="BP88" i="4"/>
  <c r="BP84" i="4"/>
  <c r="BP80" i="4"/>
  <c r="EE85" i="4" l="1"/>
  <c r="EE89" i="4"/>
  <c r="EE82" i="4"/>
  <c r="EE84" i="4"/>
  <c r="EE88" i="4"/>
  <c r="EE87" i="4"/>
  <c r="EE80" i="4"/>
  <c r="EE86" i="4"/>
  <c r="EE83" i="4"/>
  <c r="DY88" i="4"/>
  <c r="DY84" i="4"/>
  <c r="DY89" i="4"/>
  <c r="DY86" i="4"/>
  <c r="DY85" i="4"/>
  <c r="DY83" i="4"/>
  <c r="DY87" i="4"/>
  <c r="DY80" i="4"/>
  <c r="DY81" i="4"/>
  <c r="DY82" i="4"/>
  <c r="EF87" i="4"/>
  <c r="EF84" i="4"/>
  <c r="EF83" i="4"/>
  <c r="EF85" i="4"/>
  <c r="EF80" i="4"/>
  <c r="EF88" i="4"/>
  <c r="EF81" i="4"/>
  <c r="EF86" i="4"/>
  <c r="EF82" i="4"/>
  <c r="EF89" i="4"/>
  <c r="EG87" i="4" l="1"/>
  <c r="EG84" i="4"/>
  <c r="EG85" i="4"/>
  <c r="EG81" i="4"/>
  <c r="EG83" i="4"/>
  <c r="EG86" i="4"/>
  <c r="EG82" i="4"/>
  <c r="EG88" i="4"/>
  <c r="EG80" i="4"/>
  <c r="EG89" i="4"/>
  <c r="Z57" i="2" l="1"/>
  <c r="H57" i="2"/>
  <c r="Z57" i="3" l="1"/>
  <c r="H57" i="3"/>
  <c r="BD38" i="1" l="1"/>
  <c r="DW38" i="4" l="1"/>
  <c r="DV38" i="4"/>
  <c r="BD96" i="3"/>
  <c r="BD79" i="3"/>
  <c r="BD77" i="3"/>
  <c r="BD75" i="3"/>
  <c r="BD73" i="3"/>
  <c r="BD72" i="3"/>
  <c r="BD61" i="3"/>
  <c r="BD56" i="3"/>
  <c r="BD54" i="3"/>
  <c r="BD49" i="3"/>
  <c r="BD48" i="3"/>
  <c r="BD45" i="3"/>
  <c r="BD43" i="3"/>
  <c r="BD41" i="3"/>
  <c r="BD40" i="3"/>
  <c r="BD39" i="3"/>
  <c r="BD36" i="3"/>
  <c r="BD34" i="3"/>
  <c r="BD30" i="3"/>
  <c r="BD27" i="3"/>
  <c r="BD26" i="3"/>
  <c r="BD25" i="3"/>
  <c r="BD24" i="3"/>
  <c r="BD17" i="3"/>
  <c r="BD16" i="3"/>
  <c r="BD13" i="3"/>
  <c r="BD12" i="3"/>
  <c r="BD10" i="3"/>
  <c r="BD9" i="3"/>
  <c r="AX64" i="3"/>
  <c r="AX61" i="3"/>
  <c r="AX60" i="3"/>
  <c r="AX48" i="3"/>
  <c r="AX45" i="3"/>
  <c r="AX42" i="3"/>
  <c r="AX41" i="3"/>
  <c r="AX39" i="3"/>
  <c r="AX36" i="3"/>
  <c r="AX33" i="3"/>
  <c r="AX30" i="3"/>
  <c r="AX27" i="3"/>
  <c r="AX24" i="3"/>
  <c r="AX23" i="3"/>
  <c r="AX19" i="3"/>
  <c r="AX18" i="3"/>
  <c r="AX17" i="3"/>
  <c r="AX16" i="3"/>
  <c r="AX15" i="3"/>
  <c r="AX14" i="3"/>
  <c r="AX13" i="3"/>
  <c r="AX12" i="3"/>
  <c r="AX10" i="3"/>
  <c r="AX9" i="3"/>
  <c r="AR63" i="3"/>
  <c r="AR62" i="3"/>
  <c r="AR61" i="3"/>
  <c r="AR60" i="3"/>
  <c r="AR49" i="3"/>
  <c r="AR48" i="3"/>
  <c r="AR46" i="3"/>
  <c r="AR45" i="3"/>
  <c r="AR44" i="3"/>
  <c r="AR43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8" i="3"/>
  <c r="AR27" i="3"/>
  <c r="AR26" i="3"/>
  <c r="AR24" i="3"/>
  <c r="AR23" i="3"/>
  <c r="AR22" i="3"/>
  <c r="AR21" i="3"/>
  <c r="AR19" i="3"/>
  <c r="AR18" i="3"/>
  <c r="AR17" i="3"/>
  <c r="AR16" i="3"/>
  <c r="AR15" i="3"/>
  <c r="AR14" i="3"/>
  <c r="AR13" i="3"/>
  <c r="AR12" i="3"/>
  <c r="AR10" i="3"/>
  <c r="AR9" i="3"/>
  <c r="AR8" i="3"/>
  <c r="AR7" i="3"/>
  <c r="AL63" i="3"/>
  <c r="AL61" i="3"/>
  <c r="AL60" i="3"/>
  <c r="AL49" i="3"/>
  <c r="AL48" i="3"/>
  <c r="AL45" i="3"/>
  <c r="AL43" i="3"/>
  <c r="AL41" i="3"/>
  <c r="AL40" i="3"/>
  <c r="AL39" i="3"/>
  <c r="AL38" i="3"/>
  <c r="AL36" i="3"/>
  <c r="AL34" i="3"/>
  <c r="AL32" i="3"/>
  <c r="AL30" i="3"/>
  <c r="AL29" i="3"/>
  <c r="AL27" i="3"/>
  <c r="AL26" i="3"/>
  <c r="AL25" i="3"/>
  <c r="AL24" i="3"/>
  <c r="AL13" i="3"/>
  <c r="AL12" i="3"/>
  <c r="AL11" i="3"/>
  <c r="AL10" i="3"/>
  <c r="AL9" i="3"/>
  <c r="AF61" i="3"/>
  <c r="AF60" i="3"/>
  <c r="AF41" i="3"/>
  <c r="AF30" i="3"/>
  <c r="AF29" i="3"/>
  <c r="AF28" i="3"/>
  <c r="AF27" i="3"/>
  <c r="AF26" i="3"/>
  <c r="AF24" i="3"/>
  <c r="AF23" i="3"/>
  <c r="AF22" i="3"/>
  <c r="AF21" i="3"/>
  <c r="AF19" i="3"/>
  <c r="AF18" i="3"/>
  <c r="AF17" i="3"/>
  <c r="AF15" i="3"/>
  <c r="AF14" i="3"/>
  <c r="AF13" i="3"/>
  <c r="AF12" i="3"/>
  <c r="AF10" i="3"/>
  <c r="AF9" i="3"/>
  <c r="Z77" i="3"/>
  <c r="Z76" i="3"/>
  <c r="Z75" i="3"/>
  <c r="Z74" i="3"/>
  <c r="Z72" i="3"/>
  <c r="Z71" i="3"/>
  <c r="Z70" i="3"/>
  <c r="Z69" i="3"/>
  <c r="Z68" i="3"/>
  <c r="Z65" i="3"/>
  <c r="Z64" i="3"/>
  <c r="Z63" i="3"/>
  <c r="Z62" i="3"/>
  <c r="Z61" i="3"/>
  <c r="Z60" i="3"/>
  <c r="Z59" i="3"/>
  <c r="Z58" i="3"/>
  <c r="Z53" i="3"/>
  <c r="Z52" i="3"/>
  <c r="Z51" i="3"/>
  <c r="Z50" i="3"/>
  <c r="Z49" i="3"/>
  <c r="Z48" i="3"/>
  <c r="Z46" i="3"/>
  <c r="Z45" i="3"/>
  <c r="Z43" i="3"/>
  <c r="Z41" i="3"/>
  <c r="Z40" i="3"/>
  <c r="Z39" i="3"/>
  <c r="Z38" i="3"/>
  <c r="Z37" i="3"/>
  <c r="Z36" i="3"/>
  <c r="Z35" i="3"/>
  <c r="Z34" i="3"/>
  <c r="Z32" i="3"/>
  <c r="Z31" i="3"/>
  <c r="Z30" i="3"/>
  <c r="Z29" i="3"/>
  <c r="Z28" i="3"/>
  <c r="Z27" i="3"/>
  <c r="Z26" i="3"/>
  <c r="Z24" i="3"/>
  <c r="Z23" i="3"/>
  <c r="Z22" i="3"/>
  <c r="Z21" i="3"/>
  <c r="Z19" i="3"/>
  <c r="Z18" i="3"/>
  <c r="Z17" i="3"/>
  <c r="Z16" i="3"/>
  <c r="Z15" i="3"/>
  <c r="Z14" i="3"/>
  <c r="Z13" i="3"/>
  <c r="Z12" i="3"/>
  <c r="Z7" i="3"/>
  <c r="T71" i="3"/>
  <c r="T61" i="3"/>
  <c r="T41" i="3"/>
  <c r="T30" i="3"/>
  <c r="T29" i="3"/>
  <c r="T28" i="3"/>
  <c r="T27" i="3"/>
  <c r="T26" i="3"/>
  <c r="T24" i="3"/>
  <c r="T23" i="3"/>
  <c r="T22" i="3"/>
  <c r="T21" i="3"/>
  <c r="T19" i="3"/>
  <c r="T18" i="3"/>
  <c r="T17" i="3"/>
  <c r="T15" i="3"/>
  <c r="T14" i="3"/>
  <c r="T13" i="3"/>
  <c r="T12" i="3"/>
  <c r="T10" i="3"/>
  <c r="T9" i="3"/>
  <c r="N45" i="3"/>
  <c r="H76" i="3"/>
  <c r="H75" i="3"/>
  <c r="H74" i="3"/>
  <c r="H71" i="3"/>
  <c r="H69" i="3"/>
  <c r="H68" i="3"/>
  <c r="H64" i="3"/>
  <c r="H63" i="3"/>
  <c r="H62" i="3"/>
  <c r="H61" i="3"/>
  <c r="H60" i="3"/>
  <c r="H59" i="3"/>
  <c r="H56" i="3"/>
  <c r="H55" i="3"/>
  <c r="H53" i="3"/>
  <c r="H52" i="3"/>
  <c r="H51" i="3"/>
  <c r="H50" i="3"/>
  <c r="H49" i="3"/>
  <c r="H48" i="3"/>
  <c r="H45" i="3"/>
  <c r="H43" i="3"/>
  <c r="H41" i="3"/>
  <c r="H40" i="3"/>
  <c r="H39" i="3"/>
  <c r="H38" i="3"/>
  <c r="H36" i="3"/>
  <c r="H34" i="3"/>
  <c r="H32" i="3"/>
  <c r="H31" i="3"/>
  <c r="H30" i="3"/>
  <c r="H29" i="3"/>
  <c r="H28" i="3"/>
  <c r="H27" i="3"/>
  <c r="H26" i="3"/>
  <c r="H24" i="3"/>
  <c r="H23" i="3"/>
  <c r="H22" i="3"/>
  <c r="H21" i="3"/>
  <c r="H19" i="3"/>
  <c r="H18" i="3"/>
  <c r="H17" i="3"/>
  <c r="H16" i="3"/>
  <c r="H15" i="3"/>
  <c r="H14" i="3"/>
  <c r="H13" i="3"/>
  <c r="H12" i="3"/>
  <c r="H10" i="3"/>
  <c r="H9" i="3"/>
  <c r="H7" i="3"/>
  <c r="B41" i="3"/>
  <c r="B30" i="3"/>
  <c r="B29" i="3"/>
  <c r="B28" i="3"/>
  <c r="B27" i="3"/>
  <c r="B26" i="3"/>
  <c r="B10" i="3"/>
  <c r="B9" i="3"/>
  <c r="BD96" i="2"/>
  <c r="BD79" i="2"/>
  <c r="BD77" i="2"/>
  <c r="BD75" i="2"/>
  <c r="BD73" i="2"/>
  <c r="BD72" i="2"/>
  <c r="BD61" i="2"/>
  <c r="BD56" i="2"/>
  <c r="BD49" i="2"/>
  <c r="BD48" i="2"/>
  <c r="BD45" i="2"/>
  <c r="BD43" i="2"/>
  <c r="BD41" i="2"/>
  <c r="BD40" i="2"/>
  <c r="BD39" i="2"/>
  <c r="BD36" i="2"/>
  <c r="BD34" i="2"/>
  <c r="BD30" i="2"/>
  <c r="BD27" i="2"/>
  <c r="BD26" i="2"/>
  <c r="BD25" i="2"/>
  <c r="BD24" i="2"/>
  <c r="BD17" i="2"/>
  <c r="BD16" i="2"/>
  <c r="BD13" i="2"/>
  <c r="BD12" i="2"/>
  <c r="BD10" i="2"/>
  <c r="BD9" i="2"/>
  <c r="AX64" i="2"/>
  <c r="AX61" i="2"/>
  <c r="AX60" i="2"/>
  <c r="AX48" i="2"/>
  <c r="AX45" i="2"/>
  <c r="AX42" i="2"/>
  <c r="AX41" i="2"/>
  <c r="AX39" i="2"/>
  <c r="AX36" i="2"/>
  <c r="AX33" i="2"/>
  <c r="AX30" i="2"/>
  <c r="AX27" i="2"/>
  <c r="AX24" i="2"/>
  <c r="AX23" i="2"/>
  <c r="AX19" i="2"/>
  <c r="AX18" i="2"/>
  <c r="AX17" i="2"/>
  <c r="AX16" i="2"/>
  <c r="AX15" i="2"/>
  <c r="AX14" i="2"/>
  <c r="AX13" i="2"/>
  <c r="AX12" i="2"/>
  <c r="AX10" i="2"/>
  <c r="AX9" i="2"/>
  <c r="AR63" i="2"/>
  <c r="AR62" i="2"/>
  <c r="AR61" i="2"/>
  <c r="AR60" i="2"/>
  <c r="AR49" i="2"/>
  <c r="AR48" i="2"/>
  <c r="AR46" i="2"/>
  <c r="AR45" i="2"/>
  <c r="AR44" i="2"/>
  <c r="AR43" i="2"/>
  <c r="AR41" i="2"/>
  <c r="AR40" i="2"/>
  <c r="AR39" i="2"/>
  <c r="AR38" i="2"/>
  <c r="AR37" i="2"/>
  <c r="AR36" i="2"/>
  <c r="AR35" i="2"/>
  <c r="AR34" i="2"/>
  <c r="AR32" i="2"/>
  <c r="AR31" i="2"/>
  <c r="AR30" i="2"/>
  <c r="AR29" i="2"/>
  <c r="AR28" i="2"/>
  <c r="AR27" i="2"/>
  <c r="AR26" i="2"/>
  <c r="AR24" i="2"/>
  <c r="AR23" i="2"/>
  <c r="AR22" i="2"/>
  <c r="AR21" i="2"/>
  <c r="AR19" i="2"/>
  <c r="AR18" i="2"/>
  <c r="AR17" i="2"/>
  <c r="AR16" i="2"/>
  <c r="AR15" i="2"/>
  <c r="AR14" i="2"/>
  <c r="AR13" i="2"/>
  <c r="AR12" i="2"/>
  <c r="AR10" i="2"/>
  <c r="AR9" i="2"/>
  <c r="AR8" i="2"/>
  <c r="AR7" i="2"/>
  <c r="AL63" i="2"/>
  <c r="AL61" i="2"/>
  <c r="AL60" i="2"/>
  <c r="AL49" i="2"/>
  <c r="AL48" i="2"/>
  <c r="AL45" i="2"/>
  <c r="AL43" i="2"/>
  <c r="AL41" i="2"/>
  <c r="AL40" i="2"/>
  <c r="AL39" i="2"/>
  <c r="AL38" i="2"/>
  <c r="AL36" i="2"/>
  <c r="AL34" i="2"/>
  <c r="AL32" i="2"/>
  <c r="AL30" i="2"/>
  <c r="AL29" i="2"/>
  <c r="AL27" i="2"/>
  <c r="AL26" i="2"/>
  <c r="AL25" i="2"/>
  <c r="AL24" i="2"/>
  <c r="AL13" i="2"/>
  <c r="AL12" i="2"/>
  <c r="AL11" i="2"/>
  <c r="AL10" i="2"/>
  <c r="AL9" i="2"/>
  <c r="AF61" i="2"/>
  <c r="AF60" i="2"/>
  <c r="AF41" i="2"/>
  <c r="AF30" i="2"/>
  <c r="AF29" i="2"/>
  <c r="AF28" i="2"/>
  <c r="AF27" i="2"/>
  <c r="AF26" i="2"/>
  <c r="AF24" i="2"/>
  <c r="AF23" i="2"/>
  <c r="AF22" i="2"/>
  <c r="AF21" i="2"/>
  <c r="AF19" i="2"/>
  <c r="AF18" i="2"/>
  <c r="AF17" i="2"/>
  <c r="AF15" i="2"/>
  <c r="AF14" i="2"/>
  <c r="AF13" i="2"/>
  <c r="AF12" i="2"/>
  <c r="AF10" i="2"/>
  <c r="AF9" i="2"/>
  <c r="Z77" i="2"/>
  <c r="Z76" i="2"/>
  <c r="Z75" i="2"/>
  <c r="Z74" i="2"/>
  <c r="Z72" i="2"/>
  <c r="Z71" i="2"/>
  <c r="Z70" i="2"/>
  <c r="Z69" i="2"/>
  <c r="Z68" i="2"/>
  <c r="Z65" i="2"/>
  <c r="Z64" i="2"/>
  <c r="Z63" i="2"/>
  <c r="Z62" i="2"/>
  <c r="Z61" i="2"/>
  <c r="Z60" i="2"/>
  <c r="Z59" i="2"/>
  <c r="Z58" i="2"/>
  <c r="Z55" i="2"/>
  <c r="Z54" i="2"/>
  <c r="Z53" i="2"/>
  <c r="Z52" i="2"/>
  <c r="Z51" i="2"/>
  <c r="Z50" i="2"/>
  <c r="Z49" i="2"/>
  <c r="Z48" i="2"/>
  <c r="Z46" i="2"/>
  <c r="Z45" i="2"/>
  <c r="Z43" i="2"/>
  <c r="Z41" i="2"/>
  <c r="Z40" i="2"/>
  <c r="Z39" i="2"/>
  <c r="Z38" i="2"/>
  <c r="Z37" i="2"/>
  <c r="Z36" i="2"/>
  <c r="Z35" i="2"/>
  <c r="Z34" i="2"/>
  <c r="Z32" i="2"/>
  <c r="Z31" i="2"/>
  <c r="Z30" i="2"/>
  <c r="Z29" i="2"/>
  <c r="Z28" i="2"/>
  <c r="Z27" i="2"/>
  <c r="Z26" i="2"/>
  <c r="Z24" i="2"/>
  <c r="Z23" i="2"/>
  <c r="Z22" i="2"/>
  <c r="Z21" i="2"/>
  <c r="Z19" i="2"/>
  <c r="Z18" i="2"/>
  <c r="Z17" i="2"/>
  <c r="Z16" i="2"/>
  <c r="Z15" i="2"/>
  <c r="Z14" i="2"/>
  <c r="Z13" i="2"/>
  <c r="Z12" i="2"/>
  <c r="Z7" i="2"/>
  <c r="T71" i="2"/>
  <c r="T61" i="2"/>
  <c r="T41" i="2"/>
  <c r="T36" i="2"/>
  <c r="T30" i="2"/>
  <c r="T29" i="2"/>
  <c r="T28" i="2"/>
  <c r="T27" i="2"/>
  <c r="T26" i="2"/>
  <c r="T24" i="2"/>
  <c r="T23" i="2"/>
  <c r="T22" i="2"/>
  <c r="T21" i="2"/>
  <c r="T19" i="2"/>
  <c r="T18" i="2"/>
  <c r="T17" i="2"/>
  <c r="T15" i="2"/>
  <c r="T14" i="2"/>
  <c r="T13" i="2"/>
  <c r="T12" i="2"/>
  <c r="T10" i="2"/>
  <c r="T9" i="2"/>
  <c r="N45" i="2"/>
  <c r="H76" i="2"/>
  <c r="H75" i="2"/>
  <c r="H74" i="2"/>
  <c r="H71" i="2"/>
  <c r="H69" i="2"/>
  <c r="H68" i="2"/>
  <c r="H65" i="2"/>
  <c r="H64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8" i="2"/>
  <c r="H46" i="2"/>
  <c r="H45" i="2"/>
  <c r="H43" i="2"/>
  <c r="H41" i="2"/>
  <c r="H40" i="2"/>
  <c r="H39" i="2"/>
  <c r="H38" i="2"/>
  <c r="H36" i="2"/>
  <c r="H34" i="2"/>
  <c r="H32" i="2"/>
  <c r="H31" i="2"/>
  <c r="H30" i="2"/>
  <c r="H29" i="2"/>
  <c r="H28" i="2"/>
  <c r="H27" i="2"/>
  <c r="H26" i="2"/>
  <c r="H24" i="2"/>
  <c r="H23" i="2"/>
  <c r="H22" i="2"/>
  <c r="H21" i="2"/>
  <c r="H19" i="2"/>
  <c r="H18" i="2"/>
  <c r="H17" i="2"/>
  <c r="H16" i="2"/>
  <c r="H15" i="2"/>
  <c r="H14" i="2"/>
  <c r="H13" i="2"/>
  <c r="H12" i="2"/>
  <c r="H10" i="2"/>
  <c r="H9" i="2"/>
  <c r="H7" i="2"/>
  <c r="B41" i="2"/>
  <c r="B30" i="2"/>
  <c r="B29" i="2"/>
  <c r="B28" i="2"/>
  <c r="B27" i="2"/>
  <c r="B26" i="2"/>
  <c r="B10" i="2"/>
  <c r="B9" i="2"/>
  <c r="BD96" i="1"/>
  <c r="BD83" i="1"/>
  <c r="BD79" i="1"/>
  <c r="BD57" i="1"/>
  <c r="BD56" i="1"/>
  <c r="BD55" i="1"/>
  <c r="BD54" i="1"/>
  <c r="BD53" i="1"/>
  <c r="BD52" i="1"/>
  <c r="BD51" i="1"/>
  <c r="BD49" i="1"/>
  <c r="BD48" i="1"/>
  <c r="BD45" i="1"/>
  <c r="BD44" i="1"/>
  <c r="BD43" i="1"/>
  <c r="BD42" i="1"/>
  <c r="BD41" i="1"/>
  <c r="BD75" i="1"/>
  <c r="BD72" i="1"/>
  <c r="BD70" i="1"/>
  <c r="BD40" i="1"/>
  <c r="BD39" i="1"/>
  <c r="BD37" i="1"/>
  <c r="BD36" i="1"/>
  <c r="BD34" i="1"/>
  <c r="BD32" i="1"/>
  <c r="BD31" i="1"/>
  <c r="BD30" i="1"/>
  <c r="BD27" i="1"/>
  <c r="BD26" i="1"/>
  <c r="BD60" i="1"/>
  <c r="BD59" i="1"/>
  <c r="BD25" i="1"/>
  <c r="BD24" i="1"/>
  <c r="BD23" i="1"/>
  <c r="BD22" i="1"/>
  <c r="BD21" i="1"/>
  <c r="BD20" i="1"/>
  <c r="BD19" i="1"/>
  <c r="BD14" i="1"/>
  <c r="BD13" i="1"/>
  <c r="BD10" i="1"/>
  <c r="BD9" i="1"/>
  <c r="BD8" i="1"/>
  <c r="BD7" i="1"/>
  <c r="AX57" i="1"/>
  <c r="AX56" i="1"/>
  <c r="AX55" i="1"/>
  <c r="AX54" i="1"/>
  <c r="AX52" i="1"/>
  <c r="AX51" i="1"/>
  <c r="AX49" i="1"/>
  <c r="AX48" i="1"/>
  <c r="AX45" i="1"/>
  <c r="AX44" i="1"/>
  <c r="AX42" i="1"/>
  <c r="AX41" i="1"/>
  <c r="AX61" i="1"/>
  <c r="AX39" i="1"/>
  <c r="AX36" i="1"/>
  <c r="AX33" i="1"/>
  <c r="AX32" i="1"/>
  <c r="AX31" i="1"/>
  <c r="AX30" i="1"/>
  <c r="AX27" i="1"/>
  <c r="AX60" i="1"/>
  <c r="AX59" i="1"/>
  <c r="AX25" i="1"/>
  <c r="AX24" i="1"/>
  <c r="AX23" i="1"/>
  <c r="AX22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R57" i="1"/>
  <c r="AR56" i="1"/>
  <c r="AR55" i="1"/>
  <c r="AR54" i="1"/>
  <c r="AR53" i="1"/>
  <c r="AR52" i="1"/>
  <c r="AR51" i="1"/>
  <c r="AR49" i="1"/>
  <c r="AR48" i="1"/>
  <c r="AR46" i="1"/>
  <c r="AR44" i="1"/>
  <c r="AR43" i="1"/>
  <c r="AR42" i="1"/>
  <c r="AR41" i="1"/>
  <c r="AR61" i="1"/>
  <c r="AR40" i="1"/>
  <c r="AR39" i="1"/>
  <c r="AR38" i="1"/>
  <c r="AR37" i="1"/>
  <c r="AR36" i="1"/>
  <c r="AR35" i="1"/>
  <c r="AR34" i="1"/>
  <c r="AR32" i="1"/>
  <c r="AR31" i="1"/>
  <c r="AR30" i="1"/>
  <c r="AR29" i="1"/>
  <c r="AR28" i="1"/>
  <c r="AR27" i="1"/>
  <c r="AR26" i="1"/>
  <c r="AR60" i="1"/>
  <c r="AR59" i="1"/>
  <c r="AR63" i="1"/>
  <c r="AR62" i="1"/>
  <c r="AR25" i="1"/>
  <c r="AR24" i="1"/>
  <c r="AR23" i="1"/>
  <c r="AR22" i="1"/>
  <c r="AR21" i="1"/>
  <c r="AR19" i="1"/>
  <c r="AR82" i="1"/>
  <c r="AR81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78" i="1"/>
  <c r="AR77" i="1"/>
  <c r="AL57" i="1"/>
  <c r="AL56" i="1"/>
  <c r="AL55" i="1"/>
  <c r="AL54" i="1"/>
  <c r="AL53" i="1"/>
  <c r="AL52" i="1"/>
  <c r="AL51" i="1"/>
  <c r="AL49" i="1"/>
  <c r="AL48" i="1"/>
  <c r="AL45" i="1"/>
  <c r="AL44" i="1"/>
  <c r="AL43" i="1"/>
  <c r="AL42" i="1"/>
  <c r="AL41" i="1"/>
  <c r="AL61" i="1"/>
  <c r="AL40" i="1"/>
  <c r="AL39" i="1"/>
  <c r="AL38" i="1"/>
  <c r="AL37" i="1"/>
  <c r="AL36" i="1"/>
  <c r="AL34" i="1"/>
  <c r="AL32" i="1"/>
  <c r="AL31" i="1"/>
  <c r="AL30" i="1"/>
  <c r="AL29" i="1"/>
  <c r="AL27" i="1"/>
  <c r="AL26" i="1"/>
  <c r="AL60" i="1"/>
  <c r="AL59" i="1"/>
  <c r="AL63" i="1"/>
  <c r="AL25" i="1"/>
  <c r="AL24" i="1"/>
  <c r="AL23" i="1"/>
  <c r="AL22" i="1"/>
  <c r="AL21" i="1"/>
  <c r="AL20" i="1"/>
  <c r="AL19" i="1"/>
  <c r="AL13" i="1"/>
  <c r="AL12" i="1"/>
  <c r="AL10" i="1"/>
  <c r="AL9" i="1"/>
  <c r="AL8" i="1"/>
  <c r="AL7" i="1"/>
  <c r="AF57" i="1"/>
  <c r="AF56" i="1"/>
  <c r="AF55" i="1"/>
  <c r="AF54" i="1"/>
  <c r="AF53" i="1"/>
  <c r="AF52" i="1"/>
  <c r="AF51" i="1"/>
  <c r="AF49" i="1"/>
  <c r="AF48" i="1"/>
  <c r="AF46" i="1"/>
  <c r="AF44" i="1"/>
  <c r="AF43" i="1"/>
  <c r="AF42" i="1"/>
  <c r="AF41" i="1"/>
  <c r="AF61" i="1"/>
  <c r="AF32" i="1"/>
  <c r="AF31" i="1"/>
  <c r="AF30" i="1"/>
  <c r="AF29" i="1"/>
  <c r="AF28" i="1"/>
  <c r="AF27" i="1"/>
  <c r="AF26" i="1"/>
  <c r="AF60" i="1"/>
  <c r="AF59" i="1"/>
  <c r="AF25" i="1"/>
  <c r="AF24" i="1"/>
  <c r="AF23" i="1"/>
  <c r="AF22" i="1"/>
  <c r="AF21" i="1"/>
  <c r="AF19" i="1"/>
  <c r="AF18" i="1"/>
  <c r="AF17" i="1"/>
  <c r="AF16" i="1"/>
  <c r="AF15" i="1"/>
  <c r="AF14" i="1"/>
  <c r="AF12" i="1"/>
  <c r="AF11" i="1"/>
  <c r="AF10" i="1"/>
  <c r="AF9" i="1"/>
  <c r="AF8" i="1"/>
  <c r="AF7" i="1"/>
  <c r="Z57" i="1"/>
  <c r="Z56" i="1"/>
  <c r="Z55" i="1"/>
  <c r="Z54" i="1"/>
  <c r="Z53" i="1"/>
  <c r="Z52" i="1"/>
  <c r="Z51" i="1"/>
  <c r="Z50" i="1"/>
  <c r="Z49" i="1"/>
  <c r="Z48" i="1"/>
  <c r="Z46" i="1"/>
  <c r="Z45" i="1"/>
  <c r="Z44" i="1"/>
  <c r="Z43" i="1"/>
  <c r="Z42" i="1"/>
  <c r="Z41" i="1"/>
  <c r="Z61" i="1"/>
  <c r="Z76" i="1"/>
  <c r="Z75" i="1"/>
  <c r="Z71" i="1"/>
  <c r="Z70" i="1"/>
  <c r="Z69" i="1"/>
  <c r="Z68" i="1"/>
  <c r="Z65" i="1"/>
  <c r="Z40" i="1"/>
  <c r="Z39" i="1"/>
  <c r="Z38" i="1"/>
  <c r="Z37" i="1"/>
  <c r="Z36" i="1"/>
  <c r="Z34" i="1"/>
  <c r="Z32" i="1"/>
  <c r="Z31" i="1"/>
  <c r="Z30" i="1"/>
  <c r="Z29" i="1"/>
  <c r="Z28" i="1"/>
  <c r="Z27" i="1"/>
  <c r="Z26" i="1"/>
  <c r="Z60" i="1"/>
  <c r="Z59" i="1"/>
  <c r="Z63" i="1"/>
  <c r="Z62" i="1"/>
  <c r="Z25" i="1"/>
  <c r="Z24" i="1"/>
  <c r="Z23" i="1"/>
  <c r="Z22" i="1"/>
  <c r="Z21" i="1"/>
  <c r="Z19" i="1"/>
  <c r="Z82" i="1"/>
  <c r="Z18" i="1"/>
  <c r="Z17" i="1"/>
  <c r="Z16" i="1"/>
  <c r="Z15" i="1"/>
  <c r="Z14" i="1"/>
  <c r="Z13" i="1"/>
  <c r="Z12" i="1"/>
  <c r="Z11" i="1"/>
  <c r="Z10" i="1"/>
  <c r="Z9" i="1"/>
  <c r="Z8" i="1"/>
  <c r="Z7" i="1"/>
  <c r="Z77" i="1"/>
  <c r="T56" i="1"/>
  <c r="T55" i="1"/>
  <c r="T54" i="1"/>
  <c r="T53" i="1"/>
  <c r="T52" i="1"/>
  <c r="T51" i="1"/>
  <c r="T49" i="1"/>
  <c r="T48" i="1"/>
  <c r="T46" i="1"/>
  <c r="T44" i="1"/>
  <c r="T43" i="1"/>
  <c r="T42" i="1"/>
  <c r="T41" i="1"/>
  <c r="T61" i="1"/>
  <c r="T32" i="1"/>
  <c r="T31" i="1"/>
  <c r="T30" i="1"/>
  <c r="T29" i="1"/>
  <c r="T28" i="1"/>
  <c r="T27" i="1"/>
  <c r="T26" i="1"/>
  <c r="T59" i="1"/>
  <c r="T25" i="1"/>
  <c r="T24" i="1"/>
  <c r="T23" i="1"/>
  <c r="T22" i="1"/>
  <c r="T21" i="1"/>
  <c r="T19" i="1"/>
  <c r="T18" i="1"/>
  <c r="T17" i="1"/>
  <c r="T16" i="1"/>
  <c r="T15" i="1"/>
  <c r="T14" i="1"/>
  <c r="T12" i="1"/>
  <c r="T11" i="1"/>
  <c r="T10" i="1"/>
  <c r="T9" i="1"/>
  <c r="T8" i="1"/>
  <c r="T7" i="1"/>
  <c r="N45" i="1"/>
  <c r="N40" i="1"/>
  <c r="N39" i="1"/>
  <c r="N38" i="1"/>
  <c r="N37" i="1"/>
  <c r="N36" i="1"/>
  <c r="N34" i="1"/>
  <c r="N13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61" i="1"/>
  <c r="H76" i="1"/>
  <c r="H71" i="1"/>
  <c r="H69" i="1"/>
  <c r="H68" i="1"/>
  <c r="H65" i="1"/>
  <c r="H40" i="1"/>
  <c r="H39" i="1"/>
  <c r="H38" i="1"/>
  <c r="H36" i="1"/>
  <c r="H34" i="1"/>
  <c r="H32" i="1"/>
  <c r="H31" i="1"/>
  <c r="H30" i="1"/>
  <c r="H29" i="1"/>
  <c r="H28" i="1"/>
  <c r="H27" i="1"/>
  <c r="H26" i="1"/>
  <c r="H60" i="1"/>
  <c r="H59" i="1"/>
  <c r="H63" i="1"/>
  <c r="H62" i="1"/>
  <c r="H25" i="1"/>
  <c r="H24" i="1"/>
  <c r="H23" i="1"/>
  <c r="H22" i="1"/>
  <c r="H21" i="1"/>
  <c r="H19" i="1"/>
  <c r="H82" i="1"/>
  <c r="H18" i="1"/>
  <c r="H17" i="1"/>
  <c r="H16" i="1"/>
  <c r="H15" i="1"/>
  <c r="H14" i="1"/>
  <c r="H13" i="1"/>
  <c r="H12" i="1"/>
  <c r="H11" i="1"/>
  <c r="H10" i="1"/>
  <c r="H9" i="1"/>
  <c r="H8" i="1"/>
  <c r="H7" i="1"/>
  <c r="B10" i="1"/>
  <c r="B9" i="1"/>
  <c r="B8" i="1"/>
  <c r="B7" i="1"/>
  <c r="BD96" i="4"/>
  <c r="BD79" i="4"/>
  <c r="BD77" i="4"/>
  <c r="BD75" i="4"/>
  <c r="BD73" i="4"/>
  <c r="BD72" i="4"/>
  <c r="BD61" i="4"/>
  <c r="BD56" i="4"/>
  <c r="BD54" i="4"/>
  <c r="BD49" i="4"/>
  <c r="BD48" i="4"/>
  <c r="BD45" i="4"/>
  <c r="BD43" i="4"/>
  <c r="BD41" i="4"/>
  <c r="BD40" i="4"/>
  <c r="BD39" i="4"/>
  <c r="BD36" i="4"/>
  <c r="BD34" i="4"/>
  <c r="BD30" i="4"/>
  <c r="BD27" i="4"/>
  <c r="BD26" i="4"/>
  <c r="BD25" i="4"/>
  <c r="BD24" i="4"/>
  <c r="BD17" i="4"/>
  <c r="BD16" i="4"/>
  <c r="BD13" i="4"/>
  <c r="BD12" i="4"/>
  <c r="BD10" i="4"/>
  <c r="BD9" i="4"/>
  <c r="AX64" i="4"/>
  <c r="AX61" i="4"/>
  <c r="AX60" i="4"/>
  <c r="AX48" i="4"/>
  <c r="AX45" i="4"/>
  <c r="AX42" i="4"/>
  <c r="AX41" i="4"/>
  <c r="AX39" i="4"/>
  <c r="AX36" i="4"/>
  <c r="AX33" i="4"/>
  <c r="AX30" i="4"/>
  <c r="AX27" i="4"/>
  <c r="AX24" i="4"/>
  <c r="AX23" i="4"/>
  <c r="AX19" i="4"/>
  <c r="AX18" i="4"/>
  <c r="AX17" i="4"/>
  <c r="AX16" i="4"/>
  <c r="AX15" i="4"/>
  <c r="AX14" i="4"/>
  <c r="AX13" i="4"/>
  <c r="AX12" i="4"/>
  <c r="AX10" i="4"/>
  <c r="AX9" i="4"/>
  <c r="AR8" i="4"/>
  <c r="AR9" i="4"/>
  <c r="AR10" i="4"/>
  <c r="AR12" i="4"/>
  <c r="AR13" i="4"/>
  <c r="AR14" i="4"/>
  <c r="AR15" i="4"/>
  <c r="AR16" i="4"/>
  <c r="AR17" i="4"/>
  <c r="AR18" i="4"/>
  <c r="AR19" i="4"/>
  <c r="AR21" i="4"/>
  <c r="AR22" i="4"/>
  <c r="AR23" i="4"/>
  <c r="AR24" i="4"/>
  <c r="AR26" i="4"/>
  <c r="AR27" i="4"/>
  <c r="AR28" i="4"/>
  <c r="AR29" i="4"/>
  <c r="AR30" i="4"/>
  <c r="AR31" i="4"/>
  <c r="AR32" i="4"/>
  <c r="AR34" i="4"/>
  <c r="AR35" i="4"/>
  <c r="AR36" i="4"/>
  <c r="AR37" i="4"/>
  <c r="AR38" i="4"/>
  <c r="AR39" i="4"/>
  <c r="AR40" i="4"/>
  <c r="AR41" i="4"/>
  <c r="AR43" i="4"/>
  <c r="AR44" i="4"/>
  <c r="AR45" i="4"/>
  <c r="AR46" i="4"/>
  <c r="AR48" i="4"/>
  <c r="AR49" i="4"/>
  <c r="AR60" i="4"/>
  <c r="AR61" i="4"/>
  <c r="AR62" i="4"/>
  <c r="AR63" i="4"/>
  <c r="AR7" i="4"/>
  <c r="AL10" i="4"/>
  <c r="AL11" i="4"/>
  <c r="AL12" i="4"/>
  <c r="AL13" i="4"/>
  <c r="AL24" i="4"/>
  <c r="AL25" i="4"/>
  <c r="AL26" i="4"/>
  <c r="AL27" i="4"/>
  <c r="AL29" i="4"/>
  <c r="AL30" i="4"/>
  <c r="AL32" i="4"/>
  <c r="AL34" i="4"/>
  <c r="AL36" i="4"/>
  <c r="AL38" i="4"/>
  <c r="AL39" i="4"/>
  <c r="AL40" i="4"/>
  <c r="AL41" i="4"/>
  <c r="AL43" i="4"/>
  <c r="AL45" i="4"/>
  <c r="AL48" i="4"/>
  <c r="AL49" i="4"/>
  <c r="AL60" i="4"/>
  <c r="AL61" i="4"/>
  <c r="AL63" i="4"/>
  <c r="AL9" i="4"/>
  <c r="AF61" i="4"/>
  <c r="AF60" i="4"/>
  <c r="AF41" i="4"/>
  <c r="AF27" i="4"/>
  <c r="AF28" i="4"/>
  <c r="AF29" i="4"/>
  <c r="AF30" i="4"/>
  <c r="AF26" i="4"/>
  <c r="AF18" i="4"/>
  <c r="AF19" i="4"/>
  <c r="AF21" i="4"/>
  <c r="AF22" i="4"/>
  <c r="AF23" i="4"/>
  <c r="AF24" i="4"/>
  <c r="AF17" i="4"/>
  <c r="AF13" i="4"/>
  <c r="AF14" i="4"/>
  <c r="AF15" i="4"/>
  <c r="AF12" i="4"/>
  <c r="AF10" i="4"/>
  <c r="AF9" i="4"/>
  <c r="Z69" i="4"/>
  <c r="Z70" i="4"/>
  <c r="Z71" i="4"/>
  <c r="Z72" i="4"/>
  <c r="Z74" i="4"/>
  <c r="Z75" i="4"/>
  <c r="Z76" i="4"/>
  <c r="Z68" i="4"/>
  <c r="Z57" i="4"/>
  <c r="Z58" i="4"/>
  <c r="Z59" i="4"/>
  <c r="Z60" i="4"/>
  <c r="Z61" i="4"/>
  <c r="Z62" i="4"/>
  <c r="Z63" i="4"/>
  <c r="Z64" i="4"/>
  <c r="Z65" i="4"/>
  <c r="Z46" i="4"/>
  <c r="Z48" i="4"/>
  <c r="Z49" i="4"/>
  <c r="Z50" i="4"/>
  <c r="Z51" i="4"/>
  <c r="Z52" i="4"/>
  <c r="Z53" i="4"/>
  <c r="Z54" i="4"/>
  <c r="Z55" i="4"/>
  <c r="Z45" i="4"/>
  <c r="Z43" i="4"/>
  <c r="Z27" i="4"/>
  <c r="Z28" i="4"/>
  <c r="Z29" i="4"/>
  <c r="Z30" i="4"/>
  <c r="Z31" i="4"/>
  <c r="Z32" i="4"/>
  <c r="Z34" i="4"/>
  <c r="Z35" i="4"/>
  <c r="Z36" i="4"/>
  <c r="Z37" i="4"/>
  <c r="Z38" i="4"/>
  <c r="Z39" i="4"/>
  <c r="Z40" i="4"/>
  <c r="Z41" i="4"/>
  <c r="Z26" i="4"/>
  <c r="Z13" i="4"/>
  <c r="Z14" i="4"/>
  <c r="Z15" i="4"/>
  <c r="Z16" i="4"/>
  <c r="Z17" i="4"/>
  <c r="Z18" i="4"/>
  <c r="Z19" i="4"/>
  <c r="Z21" i="4"/>
  <c r="Z22" i="4"/>
  <c r="Z23" i="4"/>
  <c r="Z24" i="4"/>
  <c r="Z12" i="4"/>
  <c r="Z7" i="4"/>
  <c r="T71" i="4"/>
  <c r="T61" i="4"/>
  <c r="T41" i="4"/>
  <c r="T27" i="4"/>
  <c r="T28" i="4"/>
  <c r="T29" i="4"/>
  <c r="T30" i="4"/>
  <c r="T26" i="4"/>
  <c r="T18" i="4"/>
  <c r="T19" i="4"/>
  <c r="T21" i="4"/>
  <c r="T22" i="4"/>
  <c r="T23" i="4"/>
  <c r="T24" i="4"/>
  <c r="T17" i="4"/>
  <c r="T15" i="4"/>
  <c r="T14" i="4"/>
  <c r="T13" i="4"/>
  <c r="T12" i="4"/>
  <c r="T10" i="4"/>
  <c r="T9" i="4"/>
  <c r="N45" i="4"/>
  <c r="H71" i="4"/>
  <c r="H74" i="4"/>
  <c r="H75" i="4"/>
  <c r="H76" i="4"/>
  <c r="H69" i="4"/>
  <c r="H68" i="4"/>
  <c r="H48" i="4"/>
  <c r="H49" i="4"/>
  <c r="H50" i="4"/>
  <c r="H51" i="4"/>
  <c r="H52" i="4"/>
  <c r="H53" i="4"/>
  <c r="H55" i="4"/>
  <c r="H56" i="4"/>
  <c r="H57" i="4"/>
  <c r="H59" i="4"/>
  <c r="H60" i="4"/>
  <c r="H61" i="4"/>
  <c r="H62" i="4"/>
  <c r="H63" i="4"/>
  <c r="H64" i="4"/>
  <c r="H45" i="4"/>
  <c r="H43" i="4"/>
  <c r="H27" i="4"/>
  <c r="H28" i="4"/>
  <c r="H29" i="4"/>
  <c r="H30" i="4"/>
  <c r="H31" i="4"/>
  <c r="H32" i="4"/>
  <c r="H34" i="4"/>
  <c r="H36" i="4"/>
  <c r="H38" i="4"/>
  <c r="H39" i="4"/>
  <c r="H40" i="4"/>
  <c r="H41" i="4"/>
  <c r="H26" i="4"/>
  <c r="H18" i="4"/>
  <c r="H19" i="4"/>
  <c r="H21" i="4"/>
  <c r="H22" i="4"/>
  <c r="H23" i="4"/>
  <c r="H24" i="4"/>
  <c r="H17" i="4"/>
  <c r="H16" i="4"/>
  <c r="H15" i="4"/>
  <c r="H14" i="4"/>
  <c r="H13" i="4"/>
  <c r="H12" i="4"/>
  <c r="H10" i="4"/>
  <c r="H9" i="4"/>
  <c r="H7" i="4"/>
  <c r="B41" i="4"/>
  <c r="B27" i="4"/>
  <c r="B28" i="4"/>
  <c r="B29" i="4"/>
  <c r="B30" i="4"/>
  <c r="B26" i="4"/>
  <c r="B10" i="4"/>
  <c r="B9" i="4"/>
  <c r="BZ43" i="4" l="1"/>
  <c r="BZ9" i="4"/>
  <c r="CA76" i="4"/>
  <c r="CS77" i="4"/>
  <c r="CA29" i="4"/>
  <c r="BZ59" i="4"/>
  <c r="BZ26" i="4"/>
  <c r="CM36" i="4"/>
  <c r="CL36" i="4"/>
  <c r="CA31" i="4"/>
  <c r="CA15" i="4"/>
  <c r="CA46" i="4"/>
  <c r="CA65" i="4"/>
  <c r="BZ10" i="4"/>
  <c r="CA64" i="4"/>
  <c r="CA50" i="4"/>
  <c r="BZ50" i="4"/>
  <c r="CL12" i="4"/>
  <c r="CM12" i="4"/>
  <c r="CS12" i="4"/>
  <c r="CR12" i="4"/>
  <c r="CS29" i="4"/>
  <c r="CR29" i="4"/>
  <c r="CR52" i="4"/>
  <c r="CS59" i="4"/>
  <c r="CR59" i="4"/>
  <c r="CX26" i="4"/>
  <c r="DD49" i="4"/>
  <c r="DE49" i="4"/>
  <c r="DD36" i="4"/>
  <c r="DE36" i="4"/>
  <c r="DE24" i="4"/>
  <c r="DD24" i="4"/>
  <c r="DK41" i="4"/>
  <c r="DJ41" i="4"/>
  <c r="DJ23" i="4"/>
  <c r="DK23" i="4"/>
  <c r="DQ12" i="4"/>
  <c r="DP12" i="4"/>
  <c r="DP61" i="4"/>
  <c r="DQ61" i="4"/>
  <c r="DV48" i="4"/>
  <c r="DW48" i="4"/>
  <c r="BT28" i="4"/>
  <c r="BU28" i="4"/>
  <c r="CA9" i="4"/>
  <c r="CA14" i="4"/>
  <c r="CA24" i="4"/>
  <c r="BZ40" i="4"/>
  <c r="BZ34" i="4"/>
  <c r="CA34" i="4"/>
  <c r="CA45" i="4"/>
  <c r="BZ45" i="4"/>
  <c r="CA61" i="4"/>
  <c r="CA56" i="4"/>
  <c r="BZ56" i="4"/>
  <c r="BZ51" i="4"/>
  <c r="CA74" i="4"/>
  <c r="BZ74" i="4"/>
  <c r="CM15" i="4"/>
  <c r="CL15" i="4"/>
  <c r="CL22" i="4"/>
  <c r="CM26" i="4"/>
  <c r="CL26" i="4"/>
  <c r="CR7" i="4"/>
  <c r="CS7" i="4"/>
  <c r="CR17" i="4"/>
  <c r="CS17" i="4"/>
  <c r="CR39" i="4"/>
  <c r="CS39" i="4"/>
  <c r="CR30" i="4"/>
  <c r="CS30" i="4"/>
  <c r="CR53" i="4"/>
  <c r="CS53" i="4"/>
  <c r="CS68" i="4"/>
  <c r="CR68" i="4"/>
  <c r="CX9" i="4"/>
  <c r="CY9" i="4"/>
  <c r="CX23" i="4"/>
  <c r="CY23" i="4"/>
  <c r="CY28" i="4"/>
  <c r="CX28" i="4"/>
  <c r="DD60" i="4"/>
  <c r="DE60" i="4"/>
  <c r="DD38" i="4"/>
  <c r="DE38" i="4"/>
  <c r="DD30" i="4"/>
  <c r="DD25" i="4"/>
  <c r="DE25" i="4"/>
  <c r="DJ62" i="4"/>
  <c r="DK62" i="4"/>
  <c r="DK43" i="4"/>
  <c r="DJ43" i="4"/>
  <c r="DJ34" i="4"/>
  <c r="DK34" i="4"/>
  <c r="DK24" i="4"/>
  <c r="DJ24" i="4"/>
  <c r="DJ15" i="4"/>
  <c r="DK15" i="4"/>
  <c r="DQ10" i="4"/>
  <c r="DP10" i="4"/>
  <c r="DQ19" i="4"/>
  <c r="DP19" i="4"/>
  <c r="DQ41" i="4"/>
  <c r="DP41" i="4"/>
  <c r="DV10" i="4"/>
  <c r="DW10" i="4"/>
  <c r="DW27" i="4"/>
  <c r="DV27" i="4"/>
  <c r="DW45" i="4"/>
  <c r="DV45" i="4"/>
  <c r="DW75" i="4"/>
  <c r="DV75" i="4"/>
  <c r="BU27" i="4"/>
  <c r="BT27" i="4"/>
  <c r="BZ23" i="4"/>
  <c r="BZ55" i="4"/>
  <c r="CA55" i="4"/>
  <c r="CA71" i="4"/>
  <c r="CL30" i="4"/>
  <c r="CM30" i="4"/>
  <c r="CS38" i="4"/>
  <c r="CR38" i="4"/>
  <c r="CR48" i="4"/>
  <c r="CS48" i="4"/>
  <c r="CR76" i="4"/>
  <c r="CX10" i="4"/>
  <c r="CY10" i="4"/>
  <c r="CX22" i="4"/>
  <c r="CX27" i="4"/>
  <c r="CY27" i="4"/>
  <c r="DE29" i="4"/>
  <c r="DD29" i="4"/>
  <c r="DD10" i="4"/>
  <c r="DJ46" i="4"/>
  <c r="DK46" i="4"/>
  <c r="DJ28" i="4"/>
  <c r="DK28" i="4"/>
  <c r="DJ18" i="4"/>
  <c r="DK9" i="4"/>
  <c r="DJ9" i="4"/>
  <c r="DQ23" i="4"/>
  <c r="DP23" i="4"/>
  <c r="DV24" i="4"/>
  <c r="DW24" i="4"/>
  <c r="DV40" i="4"/>
  <c r="BZ31" i="4"/>
  <c r="CR24" i="4"/>
  <c r="CS24" i="4"/>
  <c r="CR19" i="4"/>
  <c r="CR15" i="4"/>
  <c r="CS15" i="4"/>
  <c r="CR37" i="4"/>
  <c r="CS37" i="4"/>
  <c r="CR28" i="4"/>
  <c r="CS28" i="4"/>
  <c r="CR51" i="4"/>
  <c r="CS51" i="4"/>
  <c r="CS46" i="4"/>
  <c r="CR62" i="4"/>
  <c r="CS62" i="4"/>
  <c r="CS75" i="4"/>
  <c r="CR75" i="4"/>
  <c r="CS70" i="4"/>
  <c r="CR70" i="4"/>
  <c r="CX12" i="4"/>
  <c r="CY12" i="4"/>
  <c r="CX17" i="4"/>
  <c r="CX21" i="4"/>
  <c r="CY21" i="4"/>
  <c r="CX41" i="4"/>
  <c r="CY41" i="4"/>
  <c r="DD48" i="4"/>
  <c r="DE48" i="4"/>
  <c r="DE34" i="4"/>
  <c r="DD34" i="4"/>
  <c r="DE13" i="4"/>
  <c r="DD13" i="4"/>
  <c r="DJ60" i="4"/>
  <c r="DK60" i="4"/>
  <c r="DJ40" i="4"/>
  <c r="DK40" i="4"/>
  <c r="DJ31" i="4"/>
  <c r="DK31" i="4"/>
  <c r="DJ27" i="4"/>
  <c r="DK27" i="4"/>
  <c r="DK22" i="4"/>
  <c r="DJ22" i="4"/>
  <c r="DK13" i="4"/>
  <c r="DJ13" i="4"/>
  <c r="DQ13" i="4"/>
  <c r="DP13" i="4"/>
  <c r="DP24" i="4"/>
  <c r="DQ24" i="4"/>
  <c r="DP36" i="4"/>
  <c r="DQ45" i="4"/>
  <c r="DP45" i="4"/>
  <c r="DV13" i="4"/>
  <c r="DW13" i="4"/>
  <c r="DW34" i="4"/>
  <c r="DV34" i="4"/>
  <c r="DV41" i="4"/>
  <c r="DW49" i="4"/>
  <c r="DV49" i="4"/>
  <c r="DW72" i="4"/>
  <c r="DV79" i="4"/>
  <c r="EC79" i="4" s="1"/>
  <c r="DW79" i="4"/>
  <c r="ED79" i="4" s="1"/>
  <c r="BT26" i="4"/>
  <c r="BU26" i="4"/>
  <c r="BZ15" i="4"/>
  <c r="CA32" i="4"/>
  <c r="BZ60" i="4"/>
  <c r="CA60" i="4"/>
  <c r="CA69" i="4"/>
  <c r="CL41" i="4"/>
  <c r="CM41" i="4"/>
  <c r="CR34" i="4"/>
  <c r="CS34" i="4"/>
  <c r="CS63" i="4"/>
  <c r="DD9" i="4"/>
  <c r="DE9" i="4"/>
  <c r="BT30" i="4"/>
  <c r="BU30" i="4"/>
  <c r="BT41" i="4"/>
  <c r="BU41" i="4"/>
  <c r="CA38" i="4"/>
  <c r="BZ27" i="4"/>
  <c r="CA59" i="4"/>
  <c r="BZ49" i="4"/>
  <c r="CA49" i="4"/>
  <c r="BZ76" i="4"/>
  <c r="CF45" i="4"/>
  <c r="CM24" i="4"/>
  <c r="CL24" i="4"/>
  <c r="CM19" i="4"/>
  <c r="CM61" i="4"/>
  <c r="BU9" i="4"/>
  <c r="BT9" i="4"/>
  <c r="BT29" i="4"/>
  <c r="BU29" i="4"/>
  <c r="CA7" i="4"/>
  <c r="BZ7" i="4"/>
  <c r="CA13" i="4"/>
  <c r="BZ17" i="4"/>
  <c r="CA21" i="4"/>
  <c r="CA41" i="4"/>
  <c r="CA43" i="4"/>
  <c r="CA48" i="4"/>
  <c r="BZ75" i="4"/>
  <c r="CM9" i="4"/>
  <c r="CL9" i="4"/>
  <c r="CL23" i="4"/>
  <c r="CM23" i="4"/>
  <c r="CM28" i="4"/>
  <c r="CL28" i="4"/>
  <c r="CL71" i="4"/>
  <c r="CS23" i="4"/>
  <c r="CR23" i="4"/>
  <c r="CS14" i="4"/>
  <c r="CR14" i="4"/>
  <c r="CR36" i="4"/>
  <c r="CS36" i="4"/>
  <c r="CS31" i="4"/>
  <c r="CR27" i="4"/>
  <c r="CS27" i="4"/>
  <c r="CR54" i="4"/>
  <c r="CS54" i="4"/>
  <c r="CR50" i="4"/>
  <c r="CS50" i="4"/>
  <c r="CR61" i="4"/>
  <c r="CS61" i="4"/>
  <c r="CR57" i="4"/>
  <c r="CY15" i="4"/>
  <c r="CX15" i="4"/>
  <c r="CY19" i="4"/>
  <c r="CX19" i="4"/>
  <c r="CY60" i="4"/>
  <c r="DE39" i="4"/>
  <c r="DD32" i="4"/>
  <c r="DE32" i="4"/>
  <c r="DE26" i="4"/>
  <c r="DD12" i="4"/>
  <c r="DE12" i="4"/>
  <c r="DJ49" i="4"/>
  <c r="DK49" i="4"/>
  <c r="DK39" i="4"/>
  <c r="DJ39" i="4"/>
  <c r="DJ35" i="4"/>
  <c r="DK30" i="4"/>
  <c r="DJ30" i="4"/>
  <c r="DJ21" i="4"/>
  <c r="DK21" i="4"/>
  <c r="DJ16" i="4"/>
  <c r="DJ12" i="4"/>
  <c r="DK12" i="4"/>
  <c r="DP14" i="4"/>
  <c r="DQ14" i="4"/>
  <c r="DQ27" i="4"/>
  <c r="DP48" i="4"/>
  <c r="DQ48" i="4"/>
  <c r="DW9" i="4"/>
  <c r="DV36" i="4"/>
  <c r="DW36" i="4"/>
  <c r="DV54" i="4"/>
  <c r="DW54" i="4"/>
  <c r="DV96" i="4"/>
  <c r="EC96" i="4" s="1"/>
  <c r="DW96" i="4"/>
  <c r="ED96" i="4" s="1"/>
  <c r="CS25" i="4"/>
  <c r="CR25" i="4"/>
  <c r="CA17" i="4"/>
  <c r="BZ25" i="4"/>
  <c r="CA25" i="4"/>
  <c r="BZ29" i="4"/>
  <c r="CA40" i="4"/>
  <c r="BZ42" i="4"/>
  <c r="CA42" i="4"/>
  <c r="BZ46" i="4"/>
  <c r="CA51" i="4"/>
  <c r="CG34" i="4"/>
  <c r="CF34" i="4"/>
  <c r="CG39" i="4"/>
  <c r="CF39" i="4"/>
  <c r="CM8" i="4"/>
  <c r="CL8" i="4"/>
  <c r="CM59" i="4"/>
  <c r="CL59" i="4"/>
  <c r="CL61" i="4"/>
  <c r="CM44" i="4"/>
  <c r="CL44" i="4"/>
  <c r="CM51" i="4"/>
  <c r="CL51" i="4"/>
  <c r="CM55" i="4"/>
  <c r="CL55" i="4"/>
  <c r="CS8" i="4"/>
  <c r="CR8" i="4"/>
  <c r="CS42" i="4"/>
  <c r="CR42" i="4"/>
  <c r="CY8" i="4"/>
  <c r="CX8" i="4"/>
  <c r="CY59" i="4"/>
  <c r="CX59" i="4"/>
  <c r="CX32" i="4"/>
  <c r="CY32" i="4"/>
  <c r="CY43" i="4"/>
  <c r="CX43" i="4"/>
  <c r="CX49" i="4"/>
  <c r="CY49" i="4"/>
  <c r="CX54" i="4"/>
  <c r="CY54" i="4"/>
  <c r="DD7" i="4"/>
  <c r="DE7" i="4"/>
  <c r="DE21" i="4"/>
  <c r="DD21" i="4"/>
  <c r="DD31" i="4"/>
  <c r="DE31" i="4"/>
  <c r="DD37" i="4"/>
  <c r="DE37" i="4"/>
  <c r="DE44" i="4"/>
  <c r="DD44" i="4"/>
  <c r="DE51" i="4"/>
  <c r="DD51" i="4"/>
  <c r="DD55" i="4"/>
  <c r="DE55" i="4"/>
  <c r="DJ78" i="4"/>
  <c r="EC78" i="4" s="1"/>
  <c r="DK78" i="4"/>
  <c r="ED78" i="4" s="1"/>
  <c r="DJ25" i="4"/>
  <c r="DK25" i="4"/>
  <c r="DJ52" i="4"/>
  <c r="DK52" i="4"/>
  <c r="DJ56" i="4"/>
  <c r="DK56" i="4"/>
  <c r="DP32" i="4"/>
  <c r="DQ32" i="4"/>
  <c r="DP52" i="4"/>
  <c r="DQ52" i="4"/>
  <c r="DQ57" i="4"/>
  <c r="DP57" i="4"/>
  <c r="DW20" i="4"/>
  <c r="DV20" i="4"/>
  <c r="DW32" i="4"/>
  <c r="DV32" i="4"/>
  <c r="DW44" i="4"/>
  <c r="DV44" i="4"/>
  <c r="DV51" i="4"/>
  <c r="DW51" i="4"/>
  <c r="DW55" i="4"/>
  <c r="DV55" i="4"/>
  <c r="DW83" i="4"/>
  <c r="ED83" i="4" s="1"/>
  <c r="DV83" i="4"/>
  <c r="EC83" i="4" s="1"/>
  <c r="CA10" i="4"/>
  <c r="CA26" i="4"/>
  <c r="BZ36" i="4"/>
  <c r="CA36" i="4"/>
  <c r="BZ65" i="4"/>
  <c r="BZ48" i="4"/>
  <c r="CG36" i="4"/>
  <c r="CF36" i="4"/>
  <c r="CG40" i="4"/>
  <c r="CF40" i="4"/>
  <c r="CM46" i="4"/>
  <c r="CL46" i="4"/>
  <c r="CM52" i="4"/>
  <c r="CL52" i="4"/>
  <c r="CM56" i="4"/>
  <c r="CL56" i="4"/>
  <c r="CS9" i="4"/>
  <c r="CR9" i="4"/>
  <c r="CS56" i="4"/>
  <c r="CR56" i="4"/>
  <c r="CX44" i="4"/>
  <c r="CY44" i="4"/>
  <c r="CX51" i="4"/>
  <c r="CY51" i="4"/>
  <c r="CX55" i="4"/>
  <c r="CY55" i="4"/>
  <c r="DE8" i="4"/>
  <c r="DD8" i="4"/>
  <c r="DD22" i="4"/>
  <c r="DE22" i="4"/>
  <c r="DD52" i="4"/>
  <c r="DE52" i="4"/>
  <c r="DE56" i="4"/>
  <c r="DD56" i="4"/>
  <c r="DK11" i="4"/>
  <c r="DJ11" i="4"/>
  <c r="DJ42" i="4"/>
  <c r="DK42" i="4"/>
  <c r="DJ53" i="4"/>
  <c r="DK53" i="4"/>
  <c r="DK57" i="4"/>
  <c r="DJ57" i="4"/>
  <c r="DQ54" i="4"/>
  <c r="DP54" i="4"/>
  <c r="DW7" i="4"/>
  <c r="DV7" i="4"/>
  <c r="DW21" i="4"/>
  <c r="DV21" i="4"/>
  <c r="DW52" i="4"/>
  <c r="DV52" i="4"/>
  <c r="BZ11" i="4"/>
  <c r="CA11" i="4"/>
  <c r="BZ82" i="4"/>
  <c r="CA82" i="4"/>
  <c r="CA23" i="4"/>
  <c r="CA27" i="4"/>
  <c r="BZ61" i="4"/>
  <c r="BZ44" i="4"/>
  <c r="CA44" i="4"/>
  <c r="BZ57" i="4"/>
  <c r="CA57" i="4"/>
  <c r="CG37" i="4"/>
  <c r="CF37" i="4"/>
  <c r="CM31" i="4"/>
  <c r="CL31" i="4"/>
  <c r="CM42" i="4"/>
  <c r="CL42" i="4"/>
  <c r="CM48" i="4"/>
  <c r="CL48" i="4"/>
  <c r="CM53" i="4"/>
  <c r="CL53" i="4"/>
  <c r="CR77" i="4"/>
  <c r="CS10" i="4"/>
  <c r="CR10" i="4"/>
  <c r="CS44" i="4"/>
  <c r="CR44" i="4"/>
  <c r="CS57" i="4"/>
  <c r="CX46" i="4"/>
  <c r="CY46" i="4"/>
  <c r="CY52" i="4"/>
  <c r="CX52" i="4"/>
  <c r="CY56" i="4"/>
  <c r="CX56" i="4"/>
  <c r="DE19" i="4"/>
  <c r="DD19" i="4"/>
  <c r="DE23" i="4"/>
  <c r="DD23" i="4"/>
  <c r="DD59" i="4"/>
  <c r="DE59" i="4"/>
  <c r="DE42" i="4"/>
  <c r="DD42" i="4"/>
  <c r="DE53" i="4"/>
  <c r="DD53" i="4"/>
  <c r="DD57" i="4"/>
  <c r="DE57" i="4"/>
  <c r="DJ54" i="4"/>
  <c r="DK54" i="4"/>
  <c r="DQ7" i="4"/>
  <c r="DP7" i="4"/>
  <c r="DQ11" i="4"/>
  <c r="DP11" i="4"/>
  <c r="DQ25" i="4"/>
  <c r="DP25" i="4"/>
  <c r="DQ49" i="4"/>
  <c r="DP49" i="4"/>
  <c r="DP55" i="4"/>
  <c r="DQ55" i="4"/>
  <c r="DW8" i="4"/>
  <c r="DV8" i="4"/>
  <c r="DW14" i="4"/>
  <c r="DV14" i="4"/>
  <c r="DW22" i="4"/>
  <c r="DV22" i="4"/>
  <c r="DW59" i="4"/>
  <c r="DV59" i="4"/>
  <c r="DW70" i="4"/>
  <c r="DV70" i="4"/>
  <c r="DW42" i="4"/>
  <c r="DV42" i="4"/>
  <c r="DW53" i="4"/>
  <c r="DV53" i="4"/>
  <c r="DV57" i="4"/>
  <c r="DW57" i="4"/>
  <c r="BZ8" i="4"/>
  <c r="CA8" i="4"/>
  <c r="BZ16" i="4"/>
  <c r="CA16" i="4"/>
  <c r="BZ24" i="4"/>
  <c r="BZ32" i="4"/>
  <c r="BZ69" i="4"/>
  <c r="BZ54" i="4"/>
  <c r="CA54" i="4"/>
  <c r="CG13" i="4"/>
  <c r="CF13" i="4"/>
  <c r="CG38" i="4"/>
  <c r="CF38" i="4"/>
  <c r="CM7" i="4"/>
  <c r="CL7" i="4"/>
  <c r="CM11" i="4"/>
  <c r="CL11" i="4"/>
  <c r="CM16" i="4"/>
  <c r="CL16" i="4"/>
  <c r="CM25" i="4"/>
  <c r="CL25" i="4"/>
  <c r="CM32" i="4"/>
  <c r="CL32" i="4"/>
  <c r="CM43" i="4"/>
  <c r="CL43" i="4"/>
  <c r="CM49" i="4"/>
  <c r="CL49" i="4"/>
  <c r="CM54" i="4"/>
  <c r="CL54" i="4"/>
  <c r="CS11" i="4"/>
  <c r="CR11" i="4"/>
  <c r="CS82" i="4"/>
  <c r="CR82" i="4"/>
  <c r="CX7" i="4"/>
  <c r="CY7" i="4"/>
  <c r="CX11" i="4"/>
  <c r="CY11" i="4"/>
  <c r="CY16" i="4"/>
  <c r="CX16" i="4"/>
  <c r="CY25" i="4"/>
  <c r="CX25" i="4"/>
  <c r="CY31" i="4"/>
  <c r="CX31" i="4"/>
  <c r="CX42" i="4"/>
  <c r="CY42" i="4"/>
  <c r="CY48" i="4"/>
  <c r="CX48" i="4"/>
  <c r="CX53" i="4"/>
  <c r="CY53" i="4"/>
  <c r="CX57" i="4"/>
  <c r="CY57" i="4"/>
  <c r="DD20" i="4"/>
  <c r="DE20" i="4"/>
  <c r="DD54" i="4"/>
  <c r="DE54" i="4"/>
  <c r="DK59" i="4"/>
  <c r="DJ59" i="4"/>
  <c r="DK51" i="4"/>
  <c r="DJ51" i="4"/>
  <c r="DK55" i="4"/>
  <c r="DJ55" i="4"/>
  <c r="DP8" i="4"/>
  <c r="DQ8" i="4"/>
  <c r="DP22" i="4"/>
  <c r="DQ22" i="4"/>
  <c r="DQ59" i="4"/>
  <c r="DP59" i="4"/>
  <c r="DQ31" i="4"/>
  <c r="DP31" i="4"/>
  <c r="DP44" i="4"/>
  <c r="DQ44" i="4"/>
  <c r="DQ51" i="4"/>
  <c r="DP51" i="4"/>
  <c r="DQ56" i="4"/>
  <c r="DP56" i="4"/>
  <c r="DV19" i="4"/>
  <c r="DW19" i="4"/>
  <c r="DW23" i="4"/>
  <c r="DV23" i="4"/>
  <c r="DV60" i="4"/>
  <c r="DW60" i="4"/>
  <c r="DW31" i="4"/>
  <c r="DV31" i="4"/>
  <c r="DW37" i="4"/>
  <c r="DV37" i="4"/>
  <c r="BT7" i="4"/>
  <c r="BU7" i="4"/>
  <c r="BU8" i="4"/>
  <c r="BT8" i="4"/>
  <c r="BU10" i="4"/>
  <c r="BT10" i="4"/>
  <c r="Z97" i="3"/>
  <c r="Z97" i="2"/>
  <c r="H98" i="4"/>
  <c r="Z98" i="4"/>
  <c r="H97" i="1"/>
  <c r="DD45" i="4" l="1"/>
  <c r="CX13" i="4"/>
  <c r="CX60" i="4"/>
  <c r="CS71" i="4"/>
  <c r="DW26" i="4"/>
  <c r="DP39" i="4"/>
  <c r="DQ18" i="4"/>
  <c r="DP9" i="4"/>
  <c r="CS69" i="4"/>
  <c r="ED69" i="4" s="1"/>
  <c r="CS18" i="4"/>
  <c r="CM71" i="4"/>
  <c r="CS16" i="4"/>
  <c r="DK8" i="4"/>
  <c r="ED8" i="4" s="1"/>
  <c r="CS58" i="4"/>
  <c r="ED58" i="4" s="1"/>
  <c r="CS45" i="4"/>
  <c r="DE30" i="4"/>
  <c r="CY18" i="4"/>
  <c r="CS35" i="4"/>
  <c r="CM22" i="4"/>
  <c r="CS26" i="4"/>
  <c r="DE45" i="4"/>
  <c r="CR58" i="4"/>
  <c r="EC58" i="4" s="1"/>
  <c r="CR45" i="4"/>
  <c r="CX18" i="4"/>
  <c r="CR35" i="4"/>
  <c r="EC35" i="4" s="1"/>
  <c r="CR26" i="4"/>
  <c r="BZ13" i="4"/>
  <c r="CY13" i="4"/>
  <c r="BZ64" i="4"/>
  <c r="DK35" i="4"/>
  <c r="ED35" i="4" s="1"/>
  <c r="DK44" i="4"/>
  <c r="ED44" i="4" s="1"/>
  <c r="DD26" i="4"/>
  <c r="DD39" i="4"/>
  <c r="DD61" i="4"/>
  <c r="CR31" i="4"/>
  <c r="EC31" i="4" s="1"/>
  <c r="CR40" i="4"/>
  <c r="BZ52" i="4"/>
  <c r="EC52" i="4" s="1"/>
  <c r="CA62" i="4"/>
  <c r="ED62" i="4" s="1"/>
  <c r="BZ30" i="4"/>
  <c r="BZ41" i="4"/>
  <c r="CL19" i="4"/>
  <c r="BZ63" i="4"/>
  <c r="BZ22" i="4"/>
  <c r="CL17" i="4"/>
  <c r="CA18" i="4"/>
  <c r="DV72" i="4"/>
  <c r="DV25" i="4"/>
  <c r="EC25" i="4" s="1"/>
  <c r="DE27" i="4"/>
  <c r="DE40" i="4"/>
  <c r="DE63" i="4"/>
  <c r="CM29" i="4"/>
  <c r="CA53" i="4"/>
  <c r="ED53" i="4" s="1"/>
  <c r="CA12" i="4"/>
  <c r="DW40" i="4"/>
  <c r="DP16" i="4"/>
  <c r="BZ28" i="4"/>
  <c r="EC28" i="4" s="1"/>
  <c r="DW56" i="4"/>
  <c r="ED56" i="4" s="1"/>
  <c r="DP60" i="4"/>
  <c r="DP30" i="4"/>
  <c r="CY61" i="4"/>
  <c r="CS13" i="4"/>
  <c r="CS22" i="4"/>
  <c r="CM27" i="4"/>
  <c r="BZ68" i="4"/>
  <c r="EC68" i="4" s="1"/>
  <c r="BZ19" i="4"/>
  <c r="DP33" i="4"/>
  <c r="CY26" i="4"/>
  <c r="BZ39" i="4"/>
  <c r="DJ44" i="4"/>
  <c r="EC44" i="4" s="1"/>
  <c r="CS40" i="4"/>
  <c r="CL18" i="4"/>
  <c r="CA52" i="4"/>
  <c r="BZ62" i="4"/>
  <c r="EC62" i="4" s="1"/>
  <c r="CA63" i="4"/>
  <c r="BZ38" i="4"/>
  <c r="CA22" i="4"/>
  <c r="BZ18" i="4"/>
  <c r="DW25" i="4"/>
  <c r="ED25" i="4" s="1"/>
  <c r="DJ8" i="4"/>
  <c r="EC8" i="4" s="1"/>
  <c r="DD40" i="4"/>
  <c r="DD63" i="4"/>
  <c r="BZ53" i="4"/>
  <c r="EC53" i="4" s="1"/>
  <c r="CY22" i="4"/>
  <c r="BZ71" i="4"/>
  <c r="CR13" i="4"/>
  <c r="CR22" i="4"/>
  <c r="CA68" i="4"/>
  <c r="ED68" i="4" s="1"/>
  <c r="CA19" i="4"/>
  <c r="BZ14" i="4"/>
  <c r="DW39" i="4"/>
  <c r="DW17" i="4"/>
  <c r="DP15" i="4"/>
  <c r="EC15" i="4" s="1"/>
  <c r="DJ32" i="4"/>
  <c r="DJ61" i="4"/>
  <c r="DQ60" i="4"/>
  <c r="DQ30" i="4"/>
  <c r="DW73" i="4"/>
  <c r="ED73" i="4" s="1"/>
  <c r="DJ26" i="4"/>
  <c r="DK63" i="4"/>
  <c r="DW41" i="4"/>
  <c r="DQ64" i="4"/>
  <c r="DQ36" i="4"/>
  <c r="DP17" i="4"/>
  <c r="DJ17" i="4"/>
  <c r="DK45" i="4"/>
  <c r="DD11" i="4"/>
  <c r="EC11" i="4" s="1"/>
  <c r="DD43" i="4"/>
  <c r="CY14" i="4"/>
  <c r="CY24" i="4"/>
  <c r="ED24" i="4" s="1"/>
  <c r="DJ14" i="4"/>
  <c r="CS49" i="4"/>
  <c r="ED49" i="4" s="1"/>
  <c r="CR74" i="4"/>
  <c r="EC74" i="4" s="1"/>
  <c r="DK16" i="4"/>
  <c r="CX24" i="4"/>
  <c r="EC24" i="4" s="1"/>
  <c r="CR65" i="4"/>
  <c r="EC65" i="4" s="1"/>
  <c r="CX30" i="4"/>
  <c r="CR46" i="4"/>
  <c r="EC46" i="4" s="1"/>
  <c r="CR55" i="4"/>
  <c r="EC55" i="4" s="1"/>
  <c r="CS32" i="4"/>
  <c r="CS41" i="4"/>
  <c r="CS19" i="4"/>
  <c r="DE10" i="4"/>
  <c r="DE41" i="4"/>
  <c r="CR21" i="4"/>
  <c r="DK10" i="4"/>
  <c r="DK29" i="4"/>
  <c r="DK38" i="4"/>
  <c r="ED38" i="4" s="1"/>
  <c r="DJ48" i="4"/>
  <c r="EC48" i="4" s="1"/>
  <c r="CS72" i="4"/>
  <c r="ED72" i="4" s="1"/>
  <c r="CS60" i="4"/>
  <c r="CR49" i="4"/>
  <c r="EC49" i="4" s="1"/>
  <c r="DK14" i="4"/>
  <c r="CS52" i="4"/>
  <c r="CL14" i="4"/>
  <c r="DV12" i="4"/>
  <c r="DK7" i="4"/>
  <c r="ED7" i="4" s="1"/>
  <c r="DQ42" i="4"/>
  <c r="ED42" i="4" s="1"/>
  <c r="DJ37" i="4"/>
  <c r="EC37" i="4" s="1"/>
  <c r="DJ19" i="4"/>
  <c r="CX14" i="4"/>
  <c r="CL10" i="4"/>
  <c r="DV77" i="4"/>
  <c r="EC77" i="4" s="1"/>
  <c r="DV30" i="4"/>
  <c r="CL21" i="4"/>
  <c r="DV43" i="4"/>
  <c r="DJ7" i="4"/>
  <c r="EC7" i="4" s="1"/>
  <c r="CS76" i="4"/>
  <c r="ED76" i="4" s="1"/>
  <c r="CM21" i="4"/>
  <c r="DW43" i="4"/>
  <c r="DP18" i="4"/>
  <c r="CX29" i="4"/>
  <c r="DJ45" i="4"/>
  <c r="CY30" i="4"/>
  <c r="CR41" i="4"/>
  <c r="CS21" i="4"/>
  <c r="DJ10" i="4"/>
  <c r="DJ38" i="4"/>
  <c r="CR72" i="4"/>
  <c r="CR60" i="4"/>
  <c r="CR43" i="4"/>
  <c r="CL27" i="4"/>
  <c r="DV9" i="4"/>
  <c r="CY29" i="4"/>
  <c r="CM18" i="4"/>
  <c r="CM14" i="4"/>
  <c r="CG45" i="4"/>
  <c r="CG98" i="4" s="1"/>
  <c r="DW12" i="4"/>
  <c r="CR63" i="4"/>
  <c r="DK36" i="4"/>
  <c r="CY17" i="4"/>
  <c r="DP42" i="4"/>
  <c r="EC42" i="4" s="1"/>
  <c r="DK18" i="4"/>
  <c r="DK37" i="4"/>
  <c r="ED37" i="4" s="1"/>
  <c r="DK19" i="4"/>
  <c r="CS43" i="4"/>
  <c r="CM10" i="4"/>
  <c r="DW77" i="4"/>
  <c r="ED77" i="4" s="1"/>
  <c r="DW30" i="4"/>
  <c r="DV26" i="4"/>
  <c r="DQ39" i="4"/>
  <c r="DQ9" i="4"/>
  <c r="ED9" i="4" s="1"/>
  <c r="CS65" i="4"/>
  <c r="ED65" i="4" s="1"/>
  <c r="CM17" i="4"/>
  <c r="DJ36" i="4"/>
  <c r="EC36" i="4" s="1"/>
  <c r="CS55" i="4"/>
  <c r="ED55" i="4" s="1"/>
  <c r="CR32" i="4"/>
  <c r="DD41" i="4"/>
  <c r="DJ29" i="4"/>
  <c r="DK48" i="4"/>
  <c r="ED48" i="4" s="1"/>
  <c r="CS74" i="4"/>
  <c r="ED74" i="4" s="1"/>
  <c r="CA30" i="4"/>
  <c r="CL29" i="4"/>
  <c r="BZ12" i="4"/>
  <c r="DQ16" i="4"/>
  <c r="CA28" i="4"/>
  <c r="ED28" i="4" s="1"/>
  <c r="DV39" i="4"/>
  <c r="DE43" i="4"/>
  <c r="DK61" i="4"/>
  <c r="DV73" i="4"/>
  <c r="EC73" i="4" s="1"/>
  <c r="DK26" i="4"/>
  <c r="DJ63" i="4"/>
  <c r="DE61" i="4"/>
  <c r="CR69" i="4"/>
  <c r="EC69" i="4" s="1"/>
  <c r="CR18" i="4"/>
  <c r="CA75" i="4"/>
  <c r="ED75" i="4" s="1"/>
  <c r="CR16" i="4"/>
  <c r="DP64" i="4"/>
  <c r="DQ17" i="4"/>
  <c r="DK17" i="4"/>
  <c r="DD27" i="4"/>
  <c r="DV56" i="4"/>
  <c r="EC56" i="4" s="1"/>
  <c r="DV17" i="4"/>
  <c r="DQ15" i="4"/>
  <c r="ED15" i="4" s="1"/>
  <c r="DE11" i="4"/>
  <c r="ED11" i="4" s="1"/>
  <c r="CX61" i="4"/>
  <c r="DQ33" i="4"/>
  <c r="DK32" i="4"/>
  <c r="CR71" i="4"/>
  <c r="CA39" i="4"/>
  <c r="DW16" i="4"/>
  <c r="DP27" i="4"/>
  <c r="CM13" i="4"/>
  <c r="DW61" i="4"/>
  <c r="CS64" i="4"/>
  <c r="DV16" i="4"/>
  <c r="BZ21" i="4"/>
  <c r="CL13" i="4"/>
  <c r="DV61" i="4"/>
  <c r="CR64" i="4"/>
  <c r="EC20" i="4"/>
  <c r="ED20" i="4"/>
  <c r="EC59" i="4"/>
  <c r="EC82" i="4"/>
  <c r="EC76" i="4"/>
  <c r="CF98" i="4"/>
  <c r="EC70" i="4"/>
  <c r="EC54" i="4"/>
  <c r="ED54" i="4"/>
  <c r="ED59" i="4"/>
  <c r="ED31" i="4"/>
  <c r="ED82" i="4"/>
  <c r="EC75" i="4"/>
  <c r="ED51" i="4"/>
  <c r="EC51" i="4"/>
  <c r="ED50" i="4"/>
  <c r="ED57" i="4"/>
  <c r="ED23" i="4"/>
  <c r="ED46" i="4"/>
  <c r="ED34" i="4"/>
  <c r="EC50" i="4"/>
  <c r="ED70" i="4"/>
  <c r="EC57" i="4"/>
  <c r="EC23" i="4"/>
  <c r="EC34" i="4"/>
  <c r="BU98" i="4"/>
  <c r="BT98" i="4"/>
  <c r="EA71" i="4"/>
  <c r="DZ71" i="4"/>
  <c r="CO98" i="4"/>
  <c r="BX98" i="4"/>
  <c r="BW98" i="4"/>
  <c r="DZ68" i="4"/>
  <c r="DZ72" i="4"/>
  <c r="DZ70" i="4"/>
  <c r="DZ66" i="4"/>
  <c r="DZ64" i="4"/>
  <c r="DZ62" i="4"/>
  <c r="DZ60" i="4"/>
  <c r="DZ57" i="4"/>
  <c r="DZ56" i="4"/>
  <c r="DZ54" i="4"/>
  <c r="DZ52" i="4"/>
  <c r="DZ50" i="4"/>
  <c r="DZ48" i="4"/>
  <c r="DZ46" i="4"/>
  <c r="DZ44" i="4"/>
  <c r="DZ28" i="4"/>
  <c r="DZ26" i="4"/>
  <c r="DZ24" i="4"/>
  <c r="DZ22" i="4"/>
  <c r="DZ20" i="4"/>
  <c r="DZ18" i="4"/>
  <c r="DZ16" i="4"/>
  <c r="DZ14" i="4"/>
  <c r="DZ12" i="4"/>
  <c r="DZ10" i="4"/>
  <c r="DZ8" i="4"/>
  <c r="EA69" i="4"/>
  <c r="EA65" i="4"/>
  <c r="EA61" i="4"/>
  <c r="EA58" i="4"/>
  <c r="EA53" i="4"/>
  <c r="EA49" i="4"/>
  <c r="EA43" i="4"/>
  <c r="EA67" i="4"/>
  <c r="EA63" i="4"/>
  <c r="EA59" i="4"/>
  <c r="EA55" i="4"/>
  <c r="EA51" i="4"/>
  <c r="EA47" i="4"/>
  <c r="EA45" i="4"/>
  <c r="DZ42" i="4"/>
  <c r="DZ40" i="4"/>
  <c r="DZ38" i="4"/>
  <c r="DZ36" i="4"/>
  <c r="DZ34" i="4"/>
  <c r="DZ32" i="4"/>
  <c r="DZ30" i="4"/>
  <c r="EA41" i="4"/>
  <c r="EA39" i="4"/>
  <c r="EA37" i="4"/>
  <c r="EA35" i="4"/>
  <c r="EA33" i="4"/>
  <c r="EA31" i="4"/>
  <c r="EA29" i="4"/>
  <c r="EA27" i="4"/>
  <c r="EA25" i="4"/>
  <c r="EA23" i="4"/>
  <c r="EA21" i="4"/>
  <c r="EA19" i="4"/>
  <c r="EA17" i="4"/>
  <c r="EA15" i="4"/>
  <c r="EA13" i="4"/>
  <c r="EA11" i="4"/>
  <c r="EA9" i="4"/>
  <c r="DZ73" i="4"/>
  <c r="DZ69" i="4"/>
  <c r="DZ65" i="4"/>
  <c r="DZ61" i="4"/>
  <c r="DZ58" i="4"/>
  <c r="DZ53" i="4"/>
  <c r="DZ49" i="4"/>
  <c r="DZ43" i="4"/>
  <c r="DZ67" i="4"/>
  <c r="DZ63" i="4"/>
  <c r="DZ59" i="4"/>
  <c r="DZ55" i="4"/>
  <c r="DZ51" i="4"/>
  <c r="DZ47" i="4"/>
  <c r="DZ45" i="4"/>
  <c r="EA72" i="4"/>
  <c r="EA70" i="4"/>
  <c r="EA68" i="4"/>
  <c r="EA66" i="4"/>
  <c r="EA64" i="4"/>
  <c r="EA62" i="4"/>
  <c r="EA60" i="4"/>
  <c r="EA57" i="4"/>
  <c r="EA56" i="4"/>
  <c r="EA54" i="4"/>
  <c r="EA52" i="4"/>
  <c r="EA50" i="4"/>
  <c r="EA48" i="4"/>
  <c r="EA46" i="4"/>
  <c r="EA44" i="4"/>
  <c r="DZ39" i="4"/>
  <c r="DZ35" i="4"/>
  <c r="DZ33" i="4"/>
  <c r="DZ29" i="4"/>
  <c r="DZ25" i="4"/>
  <c r="DZ21" i="4"/>
  <c r="DZ17" i="4"/>
  <c r="DZ13" i="4"/>
  <c r="DZ9" i="4"/>
  <c r="EA7" i="4"/>
  <c r="DZ79" i="4"/>
  <c r="DZ77" i="4"/>
  <c r="DZ75" i="4"/>
  <c r="DZ41" i="4"/>
  <c r="DZ37" i="4"/>
  <c r="DZ31" i="4"/>
  <c r="DZ27" i="4"/>
  <c r="DZ23" i="4"/>
  <c r="DZ19" i="4"/>
  <c r="DZ15" i="4"/>
  <c r="DZ11" i="4"/>
  <c r="EA42" i="4"/>
  <c r="EA40" i="4"/>
  <c r="EA38" i="4"/>
  <c r="EA36" i="4"/>
  <c r="EA34" i="4"/>
  <c r="EA32" i="4"/>
  <c r="EA30" i="4"/>
  <c r="EA28" i="4"/>
  <c r="EA26" i="4"/>
  <c r="EA24" i="4"/>
  <c r="EA22" i="4"/>
  <c r="EA20" i="4"/>
  <c r="EA18" i="4"/>
  <c r="EA16" i="4"/>
  <c r="EA14" i="4"/>
  <c r="EA12" i="4"/>
  <c r="EA10" i="4"/>
  <c r="EA8" i="4"/>
  <c r="EA96" i="4"/>
  <c r="EA76" i="4"/>
  <c r="EA78" i="4"/>
  <c r="DZ74" i="4"/>
  <c r="DZ96" i="4"/>
  <c r="EF96" i="4" s="1"/>
  <c r="DZ78" i="4"/>
  <c r="DZ76" i="4"/>
  <c r="DZ7" i="4"/>
  <c r="EA79" i="4"/>
  <c r="EA77" i="4"/>
  <c r="EA75" i="4"/>
  <c r="BP79" i="4"/>
  <c r="BP7" i="4"/>
  <c r="DL7" i="4"/>
  <c r="BP75" i="4"/>
  <c r="BP71" i="4"/>
  <c r="BP67" i="4"/>
  <c r="BP63" i="4"/>
  <c r="BP58" i="4"/>
  <c r="BP53" i="4"/>
  <c r="BP47" i="4"/>
  <c r="BP43" i="4"/>
  <c r="BP39" i="4"/>
  <c r="BP35" i="4"/>
  <c r="BP31" i="4"/>
  <c r="BP27" i="4"/>
  <c r="BP23" i="4"/>
  <c r="BP19" i="4"/>
  <c r="BP17" i="4"/>
  <c r="BP11" i="4"/>
  <c r="BP77" i="4"/>
  <c r="BP69" i="4"/>
  <c r="BP65" i="4"/>
  <c r="BP59" i="4"/>
  <c r="BP55" i="4"/>
  <c r="BP51" i="4"/>
  <c r="BP49" i="4"/>
  <c r="BP45" i="4"/>
  <c r="BP41" i="4"/>
  <c r="BP37" i="4"/>
  <c r="BP33" i="4"/>
  <c r="BP25" i="4"/>
  <c r="BP21" i="4"/>
  <c r="BP15" i="4"/>
  <c r="BP13" i="4"/>
  <c r="BP29" i="4"/>
  <c r="BP61" i="4"/>
  <c r="BP60" i="4"/>
  <c r="BP56" i="4"/>
  <c r="BP52" i="4"/>
  <c r="BP48" i="4"/>
  <c r="BP44" i="4"/>
  <c r="BP32" i="4"/>
  <c r="BP26" i="4"/>
  <c r="BP24" i="4"/>
  <c r="BP20" i="4"/>
  <c r="BP16" i="4"/>
  <c r="BP12" i="4"/>
  <c r="CH7" i="4"/>
  <c r="BP96" i="4"/>
  <c r="BP78" i="4"/>
  <c r="BP76" i="4"/>
  <c r="BP72" i="4"/>
  <c r="BP70" i="4"/>
  <c r="BP68" i="4"/>
  <c r="BP64" i="4"/>
  <c r="BP62" i="4"/>
  <c r="BP57" i="4"/>
  <c r="BP54" i="4"/>
  <c r="BP50" i="4"/>
  <c r="BP46" i="4"/>
  <c r="BP42" i="4"/>
  <c r="BP36" i="4"/>
  <c r="BP28" i="4"/>
  <c r="BP22" i="4"/>
  <c r="BP18" i="4"/>
  <c r="BP14" i="4"/>
  <c r="BP8" i="4"/>
  <c r="CB7" i="4"/>
  <c r="CT7" i="4"/>
  <c r="CZ7" i="4"/>
  <c r="BP66" i="4"/>
  <c r="BP40" i="4"/>
  <c r="BP38" i="4"/>
  <c r="BP34" i="4"/>
  <c r="BP30" i="4"/>
  <c r="CD98" i="4"/>
  <c r="DR7" i="4"/>
  <c r="CC98" i="4"/>
  <c r="CP98" i="4"/>
  <c r="BP10" i="4"/>
  <c r="DS98" i="4"/>
  <c r="CU98" i="4"/>
  <c r="CI98" i="4"/>
  <c r="CV98" i="4"/>
  <c r="BQ98" i="4"/>
  <c r="DM98" i="4"/>
  <c r="DN98" i="4"/>
  <c r="CJ98" i="4"/>
  <c r="DH98" i="4"/>
  <c r="BP9" i="4"/>
  <c r="DG98" i="4"/>
  <c r="DB98" i="4"/>
  <c r="DA98" i="4"/>
  <c r="BV7" i="4"/>
  <c r="DF7" i="4"/>
  <c r="CN7" i="4"/>
  <c r="BA97" i="1"/>
  <c r="BC97" i="1"/>
  <c r="AL97" i="1"/>
  <c r="EC72" i="4" l="1"/>
  <c r="EC21" i="4"/>
  <c r="EC71" i="4"/>
  <c r="EC12" i="4"/>
  <c r="ED40" i="4"/>
  <c r="EC45" i="4"/>
  <c r="EC22" i="4"/>
  <c r="ED71" i="4"/>
  <c r="EC39" i="4"/>
  <c r="ED27" i="4"/>
  <c r="EC40" i="4"/>
  <c r="EC18" i="4"/>
  <c r="ED26" i="4"/>
  <c r="ED60" i="4"/>
  <c r="ED22" i="4"/>
  <c r="EC9" i="4"/>
  <c r="EC38" i="4"/>
  <c r="ED52" i="4"/>
  <c r="ED13" i="4"/>
  <c r="ED12" i="4"/>
  <c r="EC60" i="4"/>
  <c r="EC19" i="4"/>
  <c r="ED63" i="4"/>
  <c r="ED29" i="4"/>
  <c r="EC26" i="4"/>
  <c r="ED36" i="4"/>
  <c r="EC32" i="4"/>
  <c r="ED14" i="4"/>
  <c r="ED21" i="4"/>
  <c r="ED61" i="4"/>
  <c r="ED30" i="4"/>
  <c r="EC30" i="4"/>
  <c r="CY98" i="4"/>
  <c r="ED45" i="4"/>
  <c r="EC43" i="4"/>
  <c r="EC17" i="4"/>
  <c r="EC29" i="4"/>
  <c r="ED10" i="4"/>
  <c r="ED19" i="4"/>
  <c r="ED41" i="4"/>
  <c r="EC14" i="4"/>
  <c r="ED17" i="4"/>
  <c r="ED32" i="4"/>
  <c r="CL98" i="4"/>
  <c r="ED39" i="4"/>
  <c r="EC61" i="4"/>
  <c r="EC41" i="4"/>
  <c r="CS98" i="4"/>
  <c r="ED18" i="4"/>
  <c r="EC27" i="4"/>
  <c r="EC13" i="4"/>
  <c r="ED16" i="4"/>
  <c r="DW98" i="4"/>
  <c r="EC10" i="4"/>
  <c r="CA98" i="4"/>
  <c r="CX98" i="4"/>
  <c r="DV98" i="4"/>
  <c r="DP98" i="4"/>
  <c r="EC63" i="4"/>
  <c r="ED43" i="4"/>
  <c r="CR98" i="4"/>
  <c r="CM98" i="4"/>
  <c r="DQ98" i="4"/>
  <c r="EC16" i="4"/>
  <c r="BZ98" i="4"/>
  <c r="EF72" i="4"/>
  <c r="DY71" i="4"/>
  <c r="DY7" i="4"/>
  <c r="EF37" i="4"/>
  <c r="EF42" i="4"/>
  <c r="BV98" i="4"/>
  <c r="CN98" i="4"/>
  <c r="EF40" i="4"/>
  <c r="EF62" i="4"/>
  <c r="EF48" i="4"/>
  <c r="EF50" i="4"/>
  <c r="EF57" i="4"/>
  <c r="EF56" i="4"/>
  <c r="EF46" i="4"/>
  <c r="EF54" i="4"/>
  <c r="EF13" i="4"/>
  <c r="EF11" i="4"/>
  <c r="EF61" i="4"/>
  <c r="DY9" i="4"/>
  <c r="DY22" i="4"/>
  <c r="EF78" i="4"/>
  <c r="DY8" i="4"/>
  <c r="DY32" i="4"/>
  <c r="DY44" i="4"/>
  <c r="DY13" i="4"/>
  <c r="DY53" i="4"/>
  <c r="DY67" i="4"/>
  <c r="DY66" i="4"/>
  <c r="DY28" i="4"/>
  <c r="DY24" i="4"/>
  <c r="DY39" i="4"/>
  <c r="DY33" i="4"/>
  <c r="DY15" i="4"/>
  <c r="DZ98" i="4"/>
  <c r="DY38" i="4"/>
  <c r="DY42" i="4"/>
  <c r="DY68" i="4"/>
  <c r="DY16" i="4"/>
  <c r="DY56" i="4"/>
  <c r="DY25" i="4"/>
  <c r="DY45" i="4"/>
  <c r="DY77" i="4"/>
  <c r="DY31" i="4"/>
  <c r="DY63" i="4"/>
  <c r="DY10" i="4"/>
  <c r="DY18" i="4"/>
  <c r="DY57" i="4"/>
  <c r="DY78" i="4"/>
  <c r="DY17" i="4"/>
  <c r="DY47" i="4"/>
  <c r="DY40" i="4"/>
  <c r="DY46" i="4"/>
  <c r="DY70" i="4"/>
  <c r="DY96" i="4"/>
  <c r="EG96" i="4" s="1"/>
  <c r="DY20" i="4"/>
  <c r="DY30" i="4"/>
  <c r="DY50" i="4"/>
  <c r="DY62" i="4"/>
  <c r="DY72" i="4"/>
  <c r="DY48" i="4"/>
  <c r="DY60" i="4"/>
  <c r="DY61" i="4"/>
  <c r="DY37" i="4"/>
  <c r="DY51" i="4"/>
  <c r="DY65" i="4"/>
  <c r="DY23" i="4"/>
  <c r="DY34" i="4"/>
  <c r="DY14" i="4"/>
  <c r="DY36" i="4"/>
  <c r="DY54" i="4"/>
  <c r="DY64" i="4"/>
  <c r="DY76" i="4"/>
  <c r="DY12" i="4"/>
  <c r="DY26" i="4"/>
  <c r="DY52" i="4"/>
  <c r="DY29" i="4"/>
  <c r="DY21" i="4"/>
  <c r="DY41" i="4"/>
  <c r="DY55" i="4"/>
  <c r="DY69" i="4"/>
  <c r="DY11" i="4"/>
  <c r="DY27" i="4"/>
  <c r="DY43" i="4"/>
  <c r="DY58" i="4"/>
  <c r="DY75" i="4"/>
  <c r="DY49" i="4"/>
  <c r="DY59" i="4"/>
  <c r="DY19" i="4"/>
  <c r="DY35" i="4"/>
  <c r="DY79" i="4"/>
  <c r="EF76" i="4"/>
  <c r="EF7" i="4"/>
  <c r="EF79" i="4"/>
  <c r="EF26" i="4"/>
  <c r="EF66" i="4"/>
  <c r="EF60" i="4"/>
  <c r="EF68" i="4"/>
  <c r="EF14" i="4"/>
  <c r="EF22" i="4"/>
  <c r="EF70" i="4"/>
  <c r="EF15" i="4"/>
  <c r="EF10" i="4"/>
  <c r="EF18" i="4"/>
  <c r="EF8" i="4"/>
  <c r="EF38" i="4"/>
  <c r="EF20" i="4"/>
  <c r="EF24" i="4"/>
  <c r="EF16" i="4"/>
  <c r="EF44" i="4"/>
  <c r="EF52" i="4"/>
  <c r="EF32" i="4"/>
  <c r="EF34" i="4"/>
  <c r="EF64" i="4"/>
  <c r="EF21" i="4"/>
  <c r="EF29" i="4"/>
  <c r="EF41" i="4"/>
  <c r="EF69" i="4"/>
  <c r="EF45" i="4"/>
  <c r="EF28" i="4"/>
  <c r="EF36" i="4"/>
  <c r="EF23" i="4"/>
  <c r="EF35" i="4"/>
  <c r="EF63" i="4"/>
  <c r="EF17" i="4"/>
  <c r="EF65" i="4"/>
  <c r="EF12" i="4"/>
  <c r="EF30" i="4"/>
  <c r="EF71" i="4"/>
  <c r="EF53" i="4"/>
  <c r="EF31" i="4"/>
  <c r="EF51" i="4"/>
  <c r="EF43" i="4"/>
  <c r="EF19" i="4"/>
  <c r="EF27" i="4"/>
  <c r="EF39" i="4"/>
  <c r="EF55" i="4"/>
  <c r="EF59" i="4"/>
  <c r="EF67" i="4"/>
  <c r="EF25" i="4"/>
  <c r="EF58" i="4"/>
  <c r="EF33" i="4"/>
  <c r="EF47" i="4"/>
  <c r="EF49" i="4"/>
  <c r="EF9" i="4"/>
  <c r="EF77" i="4"/>
  <c r="EF75" i="4"/>
  <c r="CB98" i="4"/>
  <c r="DL98" i="4"/>
  <c r="CH98" i="4"/>
  <c r="CT98" i="4"/>
  <c r="CZ98" i="4"/>
  <c r="DF98" i="4"/>
  <c r="EG72" i="4" l="1"/>
  <c r="EG42" i="4"/>
  <c r="EG37" i="4"/>
  <c r="EG40" i="4"/>
  <c r="EG62" i="4"/>
  <c r="EG78" i="4"/>
  <c r="EG50" i="4"/>
  <c r="EG48" i="4"/>
  <c r="EG57" i="4"/>
  <c r="EG13" i="4"/>
  <c r="EG56" i="4"/>
  <c r="EG54" i="4"/>
  <c r="EG46" i="4"/>
  <c r="EG61" i="4"/>
  <c r="EG11" i="4"/>
  <c r="EG58" i="4"/>
  <c r="EG76" i="4"/>
  <c r="EG32" i="4"/>
  <c r="EG69" i="4"/>
  <c r="EG7" i="4"/>
  <c r="EG26" i="4"/>
  <c r="EG63" i="4"/>
  <c r="EG41" i="4"/>
  <c r="EG38" i="4"/>
  <c r="EG71" i="4"/>
  <c r="EG68" i="4"/>
  <c r="EG28" i="4"/>
  <c r="EG27" i="4"/>
  <c r="EG17" i="4"/>
  <c r="EG30" i="4"/>
  <c r="EG52" i="4"/>
  <c r="EG64" i="4"/>
  <c r="EG66" i="4"/>
  <c r="EG22" i="4"/>
  <c r="EG60" i="4"/>
  <c r="EG10" i="4"/>
  <c r="EG14" i="4"/>
  <c r="EG70" i="4"/>
  <c r="EG15" i="4"/>
  <c r="EG53" i="4"/>
  <c r="EG44" i="4"/>
  <c r="EG8" i="4"/>
  <c r="EG18" i="4"/>
  <c r="EG51" i="4"/>
  <c r="EG21" i="4"/>
  <c r="EG16" i="4"/>
  <c r="EG24" i="4"/>
  <c r="EG20" i="4"/>
  <c r="EG34" i="4"/>
  <c r="EG45" i="4"/>
  <c r="EG12" i="4"/>
  <c r="EG65" i="4"/>
  <c r="EG29" i="4"/>
  <c r="EG23" i="4"/>
  <c r="EG35" i="4"/>
  <c r="EG36" i="4"/>
  <c r="EG39" i="4"/>
  <c r="EG55" i="4"/>
  <c r="EG25" i="4"/>
  <c r="EG59" i="4"/>
  <c r="EG19" i="4"/>
  <c r="EG43" i="4"/>
  <c r="EG49" i="4"/>
  <c r="EG31" i="4"/>
  <c r="EG67" i="4"/>
  <c r="EG47" i="4"/>
  <c r="EG33" i="4"/>
  <c r="EG9" i="4"/>
  <c r="EG77" i="4"/>
  <c r="EG79" i="4"/>
  <c r="EG75" i="4"/>
  <c r="BK98" i="4"/>
  <c r="EE96" i="4" l="1"/>
  <c r="BK97" i="3"/>
  <c r="EE10" i="4"/>
  <c r="EE14" i="4"/>
  <c r="EE18" i="4"/>
  <c r="EE26" i="4"/>
  <c r="EE30" i="4"/>
  <c r="EE34" i="4"/>
  <c r="EE38" i="4"/>
  <c r="EE42" i="4"/>
  <c r="EE46" i="4"/>
  <c r="EE50" i="4"/>
  <c r="EE54" i="4"/>
  <c r="EE57" i="4"/>
  <c r="EE62" i="4"/>
  <c r="EE66" i="4"/>
  <c r="EE70" i="4"/>
  <c r="EE74" i="4"/>
  <c r="EE78" i="4"/>
  <c r="EE11" i="4"/>
  <c r="EE15" i="4"/>
  <c r="EE19" i="4"/>
  <c r="EE23" i="4"/>
  <c r="EE27" i="4"/>
  <c r="EE31" i="4"/>
  <c r="EE35" i="4"/>
  <c r="EE39" i="4"/>
  <c r="EE43" i="4"/>
  <c r="EE51" i="4"/>
  <c r="EE55" i="4"/>
  <c r="EE59" i="4"/>
  <c r="EE63" i="4"/>
  <c r="EE67" i="4"/>
  <c r="EE71" i="4"/>
  <c r="EE75" i="4"/>
  <c r="EE79" i="4"/>
  <c r="EE8" i="4"/>
  <c r="EE12" i="4"/>
  <c r="EE16" i="4"/>
  <c r="EE20" i="4"/>
  <c r="EE24" i="4"/>
  <c r="EE28" i="4"/>
  <c r="EE32" i="4"/>
  <c r="EE36" i="4"/>
  <c r="EE40" i="4"/>
  <c r="EE44" i="4"/>
  <c r="EE48" i="4"/>
  <c r="EE52" i="4"/>
  <c r="EE56" i="4"/>
  <c r="EE60" i="4"/>
  <c r="EE68" i="4"/>
  <c r="EE72" i="4"/>
  <c r="EE76" i="4"/>
  <c r="EE9" i="4"/>
  <c r="EE13" i="4"/>
  <c r="EE17" i="4"/>
  <c r="EE21" i="4"/>
  <c r="EE25" i="4"/>
  <c r="EE29" i="4"/>
  <c r="EE37" i="4"/>
  <c r="EE41" i="4"/>
  <c r="EE45" i="4"/>
  <c r="EE49" i="4"/>
  <c r="EE53" i="4"/>
  <c r="EE58" i="4"/>
  <c r="EE61" i="4"/>
  <c r="EE65" i="4"/>
  <c r="EE69" i="4"/>
  <c r="EE73" i="4"/>
  <c r="EE77" i="4"/>
  <c r="EE7" i="4"/>
  <c r="BI98" i="4"/>
  <c r="BH98" i="4"/>
  <c r="BG98" i="4"/>
  <c r="BF98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AD98" i="4"/>
  <c r="AC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G98" i="4"/>
  <c r="F98" i="4"/>
  <c r="E98" i="4"/>
  <c r="C98" i="4"/>
  <c r="BI97" i="3" l="1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BI97" i="2" l="1"/>
  <c r="BH97" i="2"/>
  <c r="BG97" i="2"/>
  <c r="BF97" i="2"/>
  <c r="BE97" i="2"/>
  <c r="BD97" i="2"/>
  <c r="BC97" i="2"/>
  <c r="BC100" i="4" s="1"/>
  <c r="BB97" i="2"/>
  <c r="BA97" i="2"/>
  <c r="BA100" i="4" s="1"/>
  <c r="AZ97" i="2"/>
  <c r="AY97" i="2"/>
  <c r="AX97" i="2"/>
  <c r="AT97" i="2"/>
  <c r="AS97" i="2"/>
  <c r="AR97" i="2"/>
  <c r="AN97" i="2"/>
  <c r="AM97" i="2"/>
  <c r="AL97" i="2"/>
  <c r="AL100" i="4" s="1"/>
  <c r="AK97" i="2"/>
  <c r="AJ97" i="2"/>
  <c r="AI97" i="2"/>
  <c r="AH97" i="2"/>
  <c r="AG97" i="2"/>
  <c r="AF97" i="2"/>
  <c r="AE97" i="2"/>
  <c r="AD97" i="2"/>
  <c r="AC97" i="2"/>
  <c r="AB97" i="2"/>
  <c r="AA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BH97" i="1" l="1"/>
  <c r="BH100" i="4" s="1"/>
  <c r="AZ97" i="1"/>
  <c r="AZ100" i="4" s="1"/>
  <c r="AY97" i="1"/>
  <c r="AY100" i="4" s="1"/>
  <c r="AX97" i="1"/>
  <c r="AX100" i="4" s="1"/>
  <c r="AS97" i="1"/>
  <c r="AS100" i="4" s="1"/>
  <c r="AQ97" i="1"/>
  <c r="AM97" i="1"/>
  <c r="AM100" i="4" s="1"/>
  <c r="AJ97" i="1"/>
  <c r="AJ100" i="4" s="1"/>
  <c r="AH97" i="1"/>
  <c r="AH100" i="4" s="1"/>
  <c r="AB97" i="1"/>
  <c r="AB100" i="4" s="1"/>
  <c r="U97" i="1" l="1"/>
  <c r="U100" i="4" s="1"/>
  <c r="L97" i="1" l="1"/>
  <c r="L100" i="4" s="1"/>
  <c r="I100" i="4" l="1"/>
  <c r="H100" i="4"/>
  <c r="G97" i="1" l="1"/>
  <c r="G100" i="4" s="1"/>
  <c r="F97" i="1"/>
  <c r="F100" i="4" s="1"/>
  <c r="BI97" i="1"/>
  <c r="BI100" i="4" s="1"/>
  <c r="BG97" i="1"/>
  <c r="BG100" i="4" s="1"/>
  <c r="BE97" i="1"/>
  <c r="BE100" i="4" s="1"/>
  <c r="BB97" i="1"/>
  <c r="BB100" i="4" s="1"/>
  <c r="AT97" i="1"/>
  <c r="AT100" i="4" s="1"/>
  <c r="AR97" i="1"/>
  <c r="AR100" i="4" s="1"/>
  <c r="AP97" i="1"/>
  <c r="AO97" i="1"/>
  <c r="AN97" i="1"/>
  <c r="AN100" i="4" s="1"/>
  <c r="AK97" i="1"/>
  <c r="AK100" i="4" s="1"/>
  <c r="AI97" i="1"/>
  <c r="AI100" i="4" s="1"/>
  <c r="AG97" i="1"/>
  <c r="AG100" i="4" s="1"/>
  <c r="AF97" i="1"/>
  <c r="AF100" i="4" s="1"/>
  <c r="AE97" i="1"/>
  <c r="AE100" i="4" s="1"/>
  <c r="AD97" i="1"/>
  <c r="AD100" i="4" s="1"/>
  <c r="AC97" i="1"/>
  <c r="AC100" i="4" s="1"/>
  <c r="AA97" i="1"/>
  <c r="AA100" i="4" s="1"/>
  <c r="Z97" i="1"/>
  <c r="Z100" i="4" s="1"/>
  <c r="Y97" i="1"/>
  <c r="Y100" i="4" s="1"/>
  <c r="X97" i="1"/>
  <c r="X100" i="4" s="1"/>
  <c r="W97" i="1"/>
  <c r="W100" i="4" s="1"/>
  <c r="V97" i="1"/>
  <c r="V100" i="4" s="1"/>
  <c r="T97" i="1"/>
  <c r="T100" i="4" s="1"/>
  <c r="S97" i="1"/>
  <c r="S100" i="4" s="1"/>
  <c r="R97" i="1"/>
  <c r="R100" i="4" s="1"/>
  <c r="Q97" i="1"/>
  <c r="Q100" i="4" s="1"/>
  <c r="P97" i="1"/>
  <c r="P100" i="4" s="1"/>
  <c r="O97" i="1"/>
  <c r="O100" i="4" s="1"/>
  <c r="N97" i="1"/>
  <c r="N100" i="4" s="1"/>
  <c r="M97" i="1"/>
  <c r="M100" i="4" s="1"/>
  <c r="K97" i="1"/>
  <c r="K100" i="4" s="1"/>
  <c r="J100" i="4"/>
  <c r="E100" i="4"/>
  <c r="D97" i="1"/>
  <c r="C97" i="1"/>
  <c r="C100" i="4" s="1"/>
  <c r="B97" i="1"/>
  <c r="EA74" i="4"/>
  <c r="B98" i="4" l="1"/>
  <c r="B100" i="4" s="1"/>
  <c r="EA73" i="4"/>
  <c r="BP73" i="4"/>
  <c r="DY73" i="4" s="1"/>
  <c r="BR98" i="4"/>
  <c r="BP74" i="4"/>
  <c r="DY74" i="4" s="1"/>
  <c r="D98" i="4"/>
  <c r="D100" i="4" s="1"/>
  <c r="EF73" i="4" l="1"/>
  <c r="EG73" i="4" s="1"/>
  <c r="EF74" i="4"/>
  <c r="EG74" i="4" s="1"/>
  <c r="BP98" i="4"/>
  <c r="AP97" i="2" l="1"/>
  <c r="AP100" i="4" s="1"/>
  <c r="DD98" i="4"/>
  <c r="DE98" i="4"/>
  <c r="AQ97" i="2"/>
  <c r="AQ100" i="4" s="1"/>
  <c r="AO97" i="2" l="1"/>
  <c r="AO100" i="4" s="1"/>
  <c r="DC98" i="4" l="1"/>
  <c r="BF97" i="1" l="1"/>
  <c r="BF100" i="4" s="1"/>
  <c r="A105" i="4" s="1"/>
  <c r="BD92" i="1"/>
  <c r="BD97" i="1" s="1"/>
  <c r="BD100" i="4" s="1"/>
  <c r="A104" i="4" s="1"/>
  <c r="DT92" i="4"/>
  <c r="EA92" i="4" s="1"/>
  <c r="DR92" i="4" l="1"/>
  <c r="DR98" i="4" s="1"/>
  <c r="EF92" i="4"/>
  <c r="EA98" i="4"/>
  <c r="DT98" i="4"/>
  <c r="DY92" i="4" l="1"/>
  <c r="DY98" i="4" s="1"/>
  <c r="EG92" i="4" l="1"/>
  <c r="EG98" i="4" s="1"/>
  <c r="DK81" i="4" l="1"/>
  <c r="ED81" i="4" s="1"/>
  <c r="AV97" i="1"/>
  <c r="DJ81" i="4"/>
  <c r="EC81" i="4" s="1"/>
  <c r="AU81" i="1"/>
  <c r="DI81" i="4" s="1"/>
  <c r="AW97" i="1"/>
  <c r="EB81" i="4" l="1"/>
  <c r="AU97" i="1"/>
  <c r="BK81" i="1"/>
  <c r="BK97" i="1" l="1"/>
  <c r="EE81" i="4"/>
  <c r="EE22" i="4" l="1"/>
  <c r="DI33" i="4"/>
  <c r="EB33" i="4" s="1"/>
  <c r="DK33" i="4"/>
  <c r="DJ33" i="4"/>
  <c r="EC33" i="4" s="1"/>
  <c r="BK33" i="2"/>
  <c r="BL33" i="4" s="1"/>
  <c r="BN33" i="4" l="1"/>
  <c r="EE33" i="4"/>
  <c r="ED33" i="4"/>
  <c r="DJ47" i="4"/>
  <c r="EC47" i="4" s="1"/>
  <c r="BK47" i="2"/>
  <c r="BL47" i="4" s="1"/>
  <c r="BN47" i="4" s="1"/>
  <c r="DI47" i="4"/>
  <c r="DK47" i="4"/>
  <c r="ED47" i="4" s="1"/>
  <c r="EB47" i="4" l="1"/>
  <c r="EE47" i="4" s="1"/>
  <c r="AW97" i="2"/>
  <c r="AW100" i="4" s="1"/>
  <c r="DI64" i="4"/>
  <c r="DI98" i="4" s="1"/>
  <c r="AV97" i="2"/>
  <c r="AV100" i="4" s="1"/>
  <c r="DJ64" i="4"/>
  <c r="DJ98" i="4" s="1"/>
  <c r="DK64" i="4"/>
  <c r="DK98" i="4" s="1"/>
  <c r="BK64" i="2"/>
  <c r="BL64" i="4" s="1"/>
  <c r="BN64" i="4" s="1"/>
  <c r="AU97" i="2"/>
  <c r="AU100" i="4" s="1"/>
  <c r="BL98" i="4" l="1"/>
  <c r="ED64" i="4"/>
  <c r="ED98" i="4" s="1"/>
  <c r="EC64" i="4"/>
  <c r="EC98" i="4" s="1"/>
  <c r="BK97" i="2"/>
  <c r="EB64" i="4"/>
  <c r="EB98" i="4" s="1"/>
  <c r="EE64" i="4" l="1"/>
  <c r="EE98" i="4" s="1"/>
  <c r="EB102" i="4" l="1"/>
</calcChain>
</file>

<file path=xl/sharedStrings.xml><?xml version="1.0" encoding="utf-8"?>
<sst xmlns="http://schemas.openxmlformats.org/spreadsheetml/2006/main" count="856" uniqueCount="141">
  <si>
    <t>Скорая медицинская помощь</t>
  </si>
  <si>
    <t>Всего</t>
  </si>
  <si>
    <t>ИТОГО</t>
  </si>
  <si>
    <t>Наименование медицинских организаций</t>
  </si>
  <si>
    <t>ВТБ</t>
  </si>
  <si>
    <t>РГС</t>
  </si>
  <si>
    <t>I квартал 
объемы медицинской помощи</t>
  </si>
  <si>
    <t xml:space="preserve">I квартал
финансирование медицинской помощи </t>
  </si>
  <si>
    <t>Амбулаторно-поликлиническая помощь Консультативный прием</t>
  </si>
  <si>
    <t>Амбулаторно-поликлиническая помощь Посещения с профилактической и иными целями</t>
  </si>
  <si>
    <t>Стационарная медицинская помощь</t>
  </si>
  <si>
    <t>ГУЗ «Городская больница №2»</t>
  </si>
  <si>
    <t>ГУЗ «Городская больница №3»</t>
  </si>
  <si>
    <t>ГУЗ «Городская клиническая больница № 1» (Перинатальный центр)</t>
  </si>
  <si>
    <t>ГУЗ «Городская поликлиника № 1 им. С.М. Кирова»</t>
  </si>
  <si>
    <t>ГУЗ «Городская поликлиника № 3»</t>
  </si>
  <si>
    <t>ГУЗ «Городская поликлиника № 4»</t>
  </si>
  <si>
    <t>ГУЗ «Городская поликлиника № 5»</t>
  </si>
  <si>
    <t>ГУЗ «Городская поликлиника № 6»</t>
  </si>
  <si>
    <t>ГУЗ «Детская городская клиническая больница г. Ульяновска»</t>
  </si>
  <si>
    <t>ГУЗ «Областная детская инфекционная больница»</t>
  </si>
  <si>
    <t>ГУЗ «Зерносовхозская участковая больница»</t>
  </si>
  <si>
    <t>ФГБОУ высшего профессионального образования «Ульяновское высшее авиационное училище гражданской авиации (институт)»</t>
  </si>
  <si>
    <t>ГУЗ «Мулловская участковая больница»</t>
  </si>
  <si>
    <t>ГУЗ «Никольская участковая больница»</t>
  </si>
  <si>
    <t xml:space="preserve">ГУЗ «Ново-Майнская городская больница» </t>
  </si>
  <si>
    <t>ГУЗ «Областной врачебно-физкультурный диспансер»</t>
  </si>
  <si>
    <t>ГУЗ «Ульяновский областной клинический госпиталь ветеранов войн»</t>
  </si>
  <si>
    <t>ГУЗ «Областной кардиологический диспансер»</t>
  </si>
  <si>
    <t>ГУЗ «Ульяновская областная клиническая больница»</t>
  </si>
  <si>
    <t>ГУЗ «Областной клинический онкологический диспансер»</t>
  </si>
  <si>
    <t>ООО «Премьер Дент»</t>
  </si>
  <si>
    <t>ООО «Стоматология белый носорог»</t>
  </si>
  <si>
    <t>ООО «Мед-Профи»</t>
  </si>
  <si>
    <t>ЗАО «Проекты в сфере здравоохранения»</t>
  </si>
  <si>
    <t>ООО «Фрезениус Нефрокея»</t>
  </si>
  <si>
    <t>ООО «Альфадент-Ульяновск»</t>
  </si>
  <si>
    <t>ООО «Панацея»</t>
  </si>
  <si>
    <t>ООО «Уроклиника»</t>
  </si>
  <si>
    <t>ГУЗ «Рязановская участковая больница»</t>
  </si>
  <si>
    <t>ГУЗ «Старосахчинская участковая больница»</t>
  </si>
  <si>
    <t>ГБУЗ «Стоматологическая поликлиника города Ульяновска»</t>
  </si>
  <si>
    <t>ГУЗ «Тиинская участковая больница»</t>
  </si>
  <si>
    <t>ГУЗ «Центральная клиническая медико-санитарная часть»</t>
  </si>
  <si>
    <t>ООО «Альянс Клиник плюс»</t>
  </si>
  <si>
    <t>ООО «Лечебно-диагностический центр Международного института биологических систем-Ульяновск»</t>
  </si>
  <si>
    <t>ГУЗ «Областной клинический кожно-венерологический диспансер»</t>
  </si>
  <si>
    <t>ГУЗ «Ульяновский областной клинический центр специализированных видов медицинской помощи»</t>
  </si>
  <si>
    <t>ГУЗ «Детская специализированная психоневрологическая больница № 1»</t>
  </si>
  <si>
    <t>ГУЗ «Ульяновская областная детская клиническая больница имени политического и общественного деятеля Ю.Ф. Горячева»</t>
  </si>
  <si>
    <t>ООО «Альянс Клиник»</t>
  </si>
  <si>
    <t>ГУЗ «Станция скорой медицинской помощи г. Ульяновска»</t>
  </si>
  <si>
    <t xml:space="preserve">ГУЗ «Центральная городская клиническая больница г. Ульяновска» </t>
  </si>
  <si>
    <t>НГУЗ «Отделенческая больница на станции Ульяновск» открытого акционерного общества «Российские железные дороги»</t>
  </si>
  <si>
    <t>ГУЗ «Новоульяновская городская больница им. А.Ф. Альберт»</t>
  </si>
  <si>
    <t>ФКУЗ «Медико-санитарная часть Министерства внутренних дел Российской Федерации по Ульяновской области»</t>
  </si>
  <si>
    <t>ФГБУЗ «Клиническая больница № 172 Федерального медико-биологического агентства» (Димитровград)</t>
  </si>
  <si>
    <t>ФГБУЗ «Клиническая больница № 172 Федерального медико-биологического агентства» (Мелекесский район)</t>
  </si>
  <si>
    <t>II квартал 
объемы медицинской помощи</t>
  </si>
  <si>
    <t xml:space="preserve">II квартал
финансирование медицинской помощи </t>
  </si>
  <si>
    <t>III квартал 
объемы медицинской помощи</t>
  </si>
  <si>
    <t xml:space="preserve">III квартал
финансирование медицинской помощи </t>
  </si>
  <si>
    <t>IV квартал 
объемы медицинской помощи</t>
  </si>
  <si>
    <t xml:space="preserve">IV квартал
финансирование медицинской помощи </t>
  </si>
  <si>
    <t>Амбулаторно-поликлиническая помощь 
Неотложная медицинская помощь</t>
  </si>
  <si>
    <t>Отдельные медицинские услуги 
(АПП обращения по поводу заболевания)</t>
  </si>
  <si>
    <t>Амбулаторно-поликлиническая помощь 
Обращения по поводу заболевания</t>
  </si>
  <si>
    <t>Отдельные медицинские услуги 
(АПП посещения с профилакт-ми и иными целями)</t>
  </si>
  <si>
    <t>Амбулаторно-поликлиническая помощь 
Консультативный прием</t>
  </si>
  <si>
    <t>руб. коп.</t>
  </si>
  <si>
    <t>Итоговая проверка</t>
  </si>
  <si>
    <t>д.б. "0" везде</t>
  </si>
  <si>
    <t>OOO"АРТДЕНТ"</t>
  </si>
  <si>
    <t>ООО "ЛАУС ДЕО"</t>
  </si>
  <si>
    <t>ООО Прозрение</t>
  </si>
  <si>
    <t>ООО МДЦ-здоровье</t>
  </si>
  <si>
    <t>Всего на 2016 год:</t>
  </si>
  <si>
    <t>Объемы медицинской помощи</t>
  </si>
  <si>
    <t>ГУЗ «Базарносызганская районная больница»</t>
  </si>
  <si>
    <t>ГУЗ «Барышская районная больница»</t>
  </si>
  <si>
    <t>ГУЗ «Большенагаткинская районная больница»</t>
  </si>
  <si>
    <t>ГУЗ «Вешкаймская районная больница»</t>
  </si>
  <si>
    <t>ГУЗ «Инзенская районная больница»</t>
  </si>
  <si>
    <t>ГУЗ «Карсунская районная больница»</t>
  </si>
  <si>
    <t>ГУЗ «Кузоватовская районная больница»</t>
  </si>
  <si>
    <t>ГУЗ «Майнская районная больница»</t>
  </si>
  <si>
    <t>ГУЗ «Николаевская районная больница»</t>
  </si>
  <si>
    <t>ГУЗ «Новомалыклинская районная больница»</t>
  </si>
  <si>
    <t>ГУЗ «Новоспасская районная больница»</t>
  </si>
  <si>
    <t>ГУЗ «Павловская районная больница»</t>
  </si>
  <si>
    <t>ГУЗ «Радищевская районная больница»</t>
  </si>
  <si>
    <t>ГУЗ «Сенгилеевская районная больница»</t>
  </si>
  <si>
    <t>ГУЗ «Старокулаткинская районная больница»</t>
  </si>
  <si>
    <t>ГУЗ «Старомайнская районная больница»</t>
  </si>
  <si>
    <t>ГУЗ «Сурская районная больница»</t>
  </si>
  <si>
    <t>ГУЗ «Тереньгульская районная больница»</t>
  </si>
  <si>
    <t>ГУЗ «Ульяновская районная больница»</t>
  </si>
  <si>
    <t>ГУЗ «Чердаклинская районная больница»</t>
  </si>
  <si>
    <t>ООО Академия женского здоровья и репродукции человека</t>
  </si>
  <si>
    <t>ООО Консилиум</t>
  </si>
  <si>
    <t>ФКУЗ МСЧ-73 ФСИН России</t>
  </si>
  <si>
    <t>ООО «МЦ «Академия» филиал</t>
  </si>
  <si>
    <t>ООО ИМИК ЛАБ</t>
  </si>
  <si>
    <t>ООО НЕФРОЛАЙН-ДМГ</t>
  </si>
  <si>
    <t>ООО МЦ ЗАБОТА</t>
  </si>
  <si>
    <t>ООО ВМ ДИАГНОСТИК</t>
  </si>
  <si>
    <t>ООО ДИНАСТИЯ</t>
  </si>
  <si>
    <t>ООО Уральский КЛРЦ</t>
  </si>
  <si>
    <t>ООО ОК Прозрение 73</t>
  </si>
  <si>
    <t>ООО ВЕРБРИ</t>
  </si>
  <si>
    <t>ООО мед. центр ВЕРБРИ+</t>
  </si>
  <si>
    <t>ООО ЭКО-СОДЕЙСТВИЕ</t>
  </si>
  <si>
    <t>ООО МЕДИКА-МЕНТЭ</t>
  </si>
  <si>
    <t>ООО КАСПИЙ</t>
  </si>
  <si>
    <t>ГУЗ УОКМЦ ОПЛПРВ И ПП</t>
  </si>
  <si>
    <t>ГБУЗ СОКОБ ЕРОШЕВСКОГО</t>
  </si>
  <si>
    <t>ФГУП УЛЬЯНОВСКОЕ ПРОП</t>
  </si>
  <si>
    <t>Амбулаторно-поликлиническая помощь 
Диспансеризация населения</t>
  </si>
  <si>
    <t>Амбулаторно-поликлиническая помощь 
Посещения с профилактической и иными целями</t>
  </si>
  <si>
    <t>Медицинская помощь оказываемая в условиях 
дневного стационара</t>
  </si>
  <si>
    <t xml:space="preserve">Медицинская помощь оказываемая в условиях 
дневного стационара </t>
  </si>
  <si>
    <t>Объемы предоставления медицинской помощи и финансовых средств на обеспечение государственных гарантий оказания населению 
Ульяновской области  бесплатной медицинской помощи за счет средств ОМС на 2017 год</t>
  </si>
  <si>
    <t>IV квартал и свод 2017 г.</t>
  </si>
  <si>
    <t>Всего финансирование на IV квартал
2017 года</t>
  </si>
  <si>
    <t>Всего финансирование на 2017 год</t>
  </si>
  <si>
    <t xml:space="preserve">2017 год
финансирование медицинской помощи </t>
  </si>
  <si>
    <t>ИТОГО
Объемы
2017 год</t>
  </si>
  <si>
    <t>ИТОГО
Финансирование
2017 год</t>
  </si>
  <si>
    <t>III квартал 2017 г.</t>
  </si>
  <si>
    <t>Объемы предоставления медицинской помощи и финансовых средств на обеспечение государственных гарантий оказания населению Ульяновской области  бесплатной медицинской помощи за счет средств ОМС на 2017 год</t>
  </si>
  <si>
    <t>II квартал 2017 г.</t>
  </si>
  <si>
    <t>I квартал 2017 г.</t>
  </si>
  <si>
    <t>Объемы предоставления медицинской помощи и финансовых средств на обеспечение государственных гарантий оказания населению  Ульяновской области  бесплатной медицинской помощи за счет средств ОМС на 2017 год</t>
  </si>
  <si>
    <t>Всего финансирование на I квартал
2017 года</t>
  </si>
  <si>
    <t>Всего финансирование на II квартал
2017 года</t>
  </si>
  <si>
    <t>Всего финансирование на III квартал
2017 года</t>
  </si>
  <si>
    <t>Свод объемов и финансирования медицинской помощи 2017 год</t>
  </si>
  <si>
    <t>ПРИЛОЖЕНИЕ к протоколу № 56 от 30.12.2016 г. Комиссии по разработке территориальной программы ОМС</t>
  </si>
  <si>
    <t>Амбулаторно-поликлиническая помощь 
Диспансеризация населения*</t>
  </si>
  <si>
    <t xml:space="preserve">* в том числе Диспансеризация детей-сирот и детей, оставшихся без попечения родителей, в том числе усыновленных (удочеренных), принятых под опеку (попечительство), в приемную или патронатную семью
</t>
  </si>
  <si>
    <t>ПРИЛОЖЕНИЕ №1 к протоколу № 56  от 30.12.2016 г. Комиссии по разработке территориальной программы ОМС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</si>
</sst>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.0000"/>
    <numFmt numFmtId="166" formatCode="0.00000"/>
  </numFmts>
  <fonts count="7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8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rgb="FFFF0000"/>
      <name val="Calibri"/>
      <family val="2"/>
      <charset val="204"/>
    </font>
    <font>
      <sz val="10"/>
      <color rgb="FFFFB3B3"/>
      <name val="Calibri"/>
      <family val="2"/>
      <charset val="204"/>
    </font>
    <font>
      <sz val="10"/>
      <color theme="4" tint="0.59999389629810485"/>
      <name val="Calibri"/>
      <family val="2"/>
      <charset val="204"/>
    </font>
    <font>
      <sz val="9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sz val="10"/>
      <color theme="3" tint="0.59999389629810485"/>
      <name val="Calibri"/>
      <family val="2"/>
      <charset val="204"/>
    </font>
    <font>
      <sz val="10"/>
      <color theme="0" tint="-0.14999847407452621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4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</font>
    <font>
      <b/>
      <sz val="10"/>
      <color theme="0" tint="-0.249977111117893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33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0">
    <xf numFmtId="0" fontId="0" fillId="0" borderId="0"/>
    <xf numFmtId="0" fontId="16" fillId="0" borderId="0"/>
    <xf numFmtId="0" fontId="17" fillId="0" borderId="0"/>
    <xf numFmtId="0" fontId="15" fillId="0" borderId="0"/>
    <xf numFmtId="0" fontId="20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9" fillId="0" borderId="0"/>
    <xf numFmtId="0" fontId="22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10" applyNumberFormat="0" applyAlignment="0" applyProtection="0"/>
    <xf numFmtId="0" fontId="32" fillId="7" borderId="11" applyNumberFormat="0" applyAlignment="0" applyProtection="0"/>
    <xf numFmtId="0" fontId="33" fillId="7" borderId="10" applyNumberFormat="0" applyAlignment="0" applyProtection="0"/>
    <xf numFmtId="0" fontId="34" fillId="0" borderId="12" applyNumberFormat="0" applyFill="0" applyAlignment="0" applyProtection="0"/>
    <xf numFmtId="0" fontId="35" fillId="8" borderId="1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9" fillId="33" borderId="0" applyNumberFormat="0" applyBorder="0" applyAlignment="0" applyProtection="0"/>
    <xf numFmtId="0" fontId="7" fillId="0" borderId="0"/>
    <xf numFmtId="0" fontId="7" fillId="9" borderId="1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9" borderId="14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14" applyNumberFormat="0" applyFon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4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4" applyNumberFormat="0" applyFont="0" applyAlignment="0" applyProtection="0"/>
    <xf numFmtId="0" fontId="1" fillId="0" borderId="0"/>
    <xf numFmtId="0" fontId="1" fillId="0" borderId="0"/>
    <xf numFmtId="0" fontId="16" fillId="0" borderId="0"/>
  </cellStyleXfs>
  <cellXfs count="198">
    <xf numFmtId="0" fontId="0" fillId="0" borderId="0" xfId="0"/>
    <xf numFmtId="0" fontId="44" fillId="0" borderId="0" xfId="0" applyFont="1" applyFill="1" applyAlignment="1">
      <alignment vertical="center"/>
    </xf>
    <xf numFmtId="4" fontId="44" fillId="0" borderId="0" xfId="0" applyNumberFormat="1" applyFont="1" applyFill="1" applyAlignment="1">
      <alignment horizontal="center" vertical="center"/>
    </xf>
    <xf numFmtId="4" fontId="44" fillId="0" borderId="1" xfId="0" applyNumberFormat="1" applyFont="1" applyFill="1" applyBorder="1" applyAlignment="1">
      <alignment horizontal="center" vertical="center"/>
    </xf>
    <xf numFmtId="4" fontId="44" fillId="0" borderId="0" xfId="0" applyNumberFormat="1" applyFont="1" applyAlignment="1">
      <alignment vertical="center"/>
    </xf>
    <xf numFmtId="3" fontId="44" fillId="0" borderId="0" xfId="0" applyNumberFormat="1" applyFont="1" applyFill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1" fillId="0" borderId="1" xfId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0" fontId="44" fillId="0" borderId="0" xfId="0" applyFont="1" applyAlignment="1">
      <alignment horizontal="right" vertical="center"/>
    </xf>
    <xf numFmtId="3" fontId="44" fillId="0" borderId="1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right" vertical="center"/>
    </xf>
    <xf numFmtId="0" fontId="46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center" vertical="center"/>
    </xf>
    <xf numFmtId="0" fontId="51" fillId="0" borderId="0" xfId="0" applyFont="1" applyFill="1" applyBorder="1" applyAlignment="1">
      <alignment vertical="center"/>
    </xf>
    <xf numFmtId="0" fontId="52" fillId="0" borderId="0" xfId="2" applyFont="1" applyFill="1" applyBorder="1" applyAlignment="1">
      <alignment horizontal="left" vertical="center"/>
    </xf>
    <xf numFmtId="3" fontId="43" fillId="2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1" xfId="2" applyFont="1" applyFill="1" applyBorder="1" applyAlignment="1">
      <alignment horizontal="left" vertical="center" wrapText="1"/>
    </xf>
    <xf numFmtId="0" fontId="43" fillId="0" borderId="1" xfId="369" applyFont="1" applyFill="1" applyBorder="1" applyAlignment="1">
      <alignment horizontal="left" vertical="center" wrapText="1"/>
    </xf>
    <xf numFmtId="0" fontId="43" fillId="0" borderId="0" xfId="2" applyFont="1" applyFill="1" applyBorder="1" applyAlignment="1">
      <alignment horizontal="right" vertical="center"/>
    </xf>
    <xf numFmtId="4" fontId="43" fillId="0" borderId="0" xfId="2" applyNumberFormat="1" applyFont="1" applyFill="1" applyBorder="1" applyAlignment="1">
      <alignment horizontal="center" vertical="center"/>
    </xf>
    <xf numFmtId="3" fontId="43" fillId="0" borderId="0" xfId="2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Fill="1" applyAlignment="1">
      <alignment horizontal="right" vertical="center"/>
    </xf>
    <xf numFmtId="0" fontId="41" fillId="0" borderId="2" xfId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45" fillId="0" borderId="1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4" fontId="45" fillId="0" borderId="0" xfId="0" applyNumberFormat="1" applyFont="1" applyAlignment="1">
      <alignment vertical="center"/>
    </xf>
    <xf numFmtId="0" fontId="45" fillId="0" borderId="0" xfId="0" applyFont="1" applyFill="1" applyAlignment="1">
      <alignment vertical="center"/>
    </xf>
    <xf numFmtId="0" fontId="23" fillId="0" borderId="0" xfId="369" applyFont="1" applyFill="1" applyBorder="1" applyAlignment="1">
      <alignment horizontal="right" vertical="center"/>
    </xf>
    <xf numFmtId="3" fontId="23" fillId="0" borderId="0" xfId="369" applyNumberFormat="1" applyFont="1" applyFill="1" applyBorder="1" applyAlignment="1">
      <alignment horizontal="center" vertical="center"/>
    </xf>
    <xf numFmtId="4" fontId="23" fillId="0" borderId="0" xfId="369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center" vertical="center"/>
    </xf>
    <xf numFmtId="4" fontId="53" fillId="0" borderId="1" xfId="0" applyNumberFormat="1" applyFont="1" applyFill="1" applyBorder="1" applyAlignment="1">
      <alignment horizontal="center" vertical="center"/>
    </xf>
    <xf numFmtId="0" fontId="18" fillId="0" borderId="0" xfId="369" applyFont="1" applyFill="1" applyBorder="1" applyAlignment="1">
      <alignment horizontal="right" vertical="center"/>
    </xf>
    <xf numFmtId="3" fontId="18" fillId="0" borderId="0" xfId="369" applyNumberFormat="1" applyFont="1" applyFill="1" applyBorder="1" applyAlignment="1">
      <alignment horizontal="center" vertical="center"/>
    </xf>
    <xf numFmtId="4" fontId="18" fillId="0" borderId="0" xfId="369" applyNumberFormat="1" applyFont="1" applyFill="1" applyBorder="1" applyAlignment="1">
      <alignment horizontal="center" vertical="center"/>
    </xf>
    <xf numFmtId="164" fontId="18" fillId="0" borderId="0" xfId="369" applyNumberFormat="1" applyFont="1" applyFill="1" applyBorder="1" applyAlignment="1">
      <alignment horizontal="center" vertical="center"/>
    </xf>
    <xf numFmtId="0" fontId="52" fillId="0" borderId="0" xfId="369" applyFont="1" applyFill="1" applyBorder="1" applyAlignment="1">
      <alignment horizontal="left" vertical="center"/>
    </xf>
    <xf numFmtId="3" fontId="53" fillId="2" borderId="1" xfId="0" applyNumberFormat="1" applyFont="1" applyFill="1" applyBorder="1" applyAlignment="1">
      <alignment horizontal="center" vertical="center"/>
    </xf>
    <xf numFmtId="3" fontId="44" fillId="2" borderId="1" xfId="0" applyNumberFormat="1" applyFont="1" applyFill="1" applyBorder="1" applyAlignment="1">
      <alignment horizontal="center" vertical="center"/>
    </xf>
    <xf numFmtId="4" fontId="45" fillId="0" borderId="0" xfId="0" applyNumberFormat="1" applyFont="1" applyAlignment="1">
      <alignment horizontal="center" vertical="center"/>
    </xf>
    <xf numFmtId="3" fontId="45" fillId="0" borderId="0" xfId="0" applyNumberFormat="1" applyFont="1" applyFill="1" applyAlignment="1">
      <alignment horizontal="center" vertical="center"/>
    </xf>
    <xf numFmtId="3" fontId="45" fillId="2" borderId="1" xfId="0" applyNumberFormat="1" applyFont="1" applyFill="1" applyBorder="1" applyAlignment="1">
      <alignment horizontal="center" vertical="center"/>
    </xf>
    <xf numFmtId="0" fontId="43" fillId="35" borderId="1" xfId="0" applyFont="1" applyFill="1" applyBorder="1" applyAlignment="1">
      <alignment horizontal="center" vertical="center"/>
    </xf>
    <xf numFmtId="4" fontId="45" fillId="35" borderId="1" xfId="0" applyNumberFormat="1" applyFont="1" applyFill="1" applyBorder="1" applyAlignment="1">
      <alignment horizontal="center" vertical="center"/>
    </xf>
    <xf numFmtId="0" fontId="42" fillId="35" borderId="1" xfId="0" applyFont="1" applyFill="1" applyBorder="1" applyAlignment="1">
      <alignment vertical="center"/>
    </xf>
    <xf numFmtId="4" fontId="42" fillId="35" borderId="1" xfId="0" applyNumberFormat="1" applyFont="1" applyFill="1" applyBorder="1" applyAlignment="1">
      <alignment horizontal="center" vertical="center"/>
    </xf>
    <xf numFmtId="4" fontId="48" fillId="35" borderId="0" xfId="0" applyNumberFormat="1" applyFont="1" applyFill="1" applyAlignment="1">
      <alignment horizontal="center" vertical="center"/>
    </xf>
    <xf numFmtId="0" fontId="44" fillId="34" borderId="0" xfId="0" applyFont="1" applyFill="1" applyAlignment="1">
      <alignment vertical="center"/>
    </xf>
    <xf numFmtId="4" fontId="48" fillId="34" borderId="1" xfId="0" applyNumberFormat="1" applyFont="1" applyFill="1" applyBorder="1" applyAlignment="1">
      <alignment horizontal="center" vertical="center"/>
    </xf>
    <xf numFmtId="4" fontId="48" fillId="34" borderId="0" xfId="0" applyNumberFormat="1" applyFont="1" applyFill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8" fillId="0" borderId="1" xfId="369" applyFont="1" applyFill="1" applyBorder="1" applyAlignment="1">
      <alignment horizontal="right" vertical="center"/>
    </xf>
    <xf numFmtId="3" fontId="48" fillId="2" borderId="1" xfId="369" applyNumberFormat="1" applyFont="1" applyFill="1" applyBorder="1" applyAlignment="1">
      <alignment horizontal="center" vertical="center"/>
    </xf>
    <xf numFmtId="4" fontId="48" fillId="35" borderId="1" xfId="369" applyNumberFormat="1" applyFont="1" applyFill="1" applyBorder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3" fontId="48" fillId="2" borderId="0" xfId="0" applyNumberFormat="1" applyFont="1" applyFill="1" applyAlignment="1">
      <alignment horizontal="center" vertical="center"/>
    </xf>
    <xf numFmtId="4" fontId="42" fillId="35" borderId="0" xfId="0" applyNumberFormat="1" applyFont="1" applyFill="1" applyAlignment="1">
      <alignment horizontal="center" vertical="center"/>
    </xf>
    <xf numFmtId="0" fontId="42" fillId="0" borderId="1" xfId="2" applyFont="1" applyFill="1" applyBorder="1" applyAlignment="1">
      <alignment horizontal="right" vertical="center"/>
    </xf>
    <xf numFmtId="3" fontId="42" fillId="2" borderId="1" xfId="2" applyNumberFormat="1" applyFont="1" applyFill="1" applyBorder="1" applyAlignment="1">
      <alignment horizontal="center" vertical="center"/>
    </xf>
    <xf numFmtId="4" fontId="44" fillId="35" borderId="1" xfId="0" applyNumberFormat="1" applyFont="1" applyFill="1" applyBorder="1" applyAlignment="1">
      <alignment horizontal="center" vertical="center"/>
    </xf>
    <xf numFmtId="4" fontId="42" fillId="35" borderId="1" xfId="2" applyNumberFormat="1" applyFont="1" applyFill="1" applyBorder="1" applyAlignment="1">
      <alignment horizontal="center" vertical="center"/>
    </xf>
    <xf numFmtId="4" fontId="53" fillId="35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4" fillId="35" borderId="1" xfId="0" applyFont="1" applyFill="1" applyBorder="1" applyAlignment="1">
      <alignment vertical="center"/>
    </xf>
    <xf numFmtId="4" fontId="42" fillId="35" borderId="1" xfId="369" applyNumberFormat="1" applyFont="1" applyFill="1" applyBorder="1" applyAlignment="1">
      <alignment horizontal="center" vertical="center"/>
    </xf>
    <xf numFmtId="0" fontId="41" fillId="0" borderId="1" xfId="369" applyFont="1" applyFill="1" applyBorder="1" applyAlignment="1">
      <alignment horizontal="right" vertical="center"/>
    </xf>
    <xf numFmtId="3" fontId="41" fillId="2" borderId="1" xfId="369" applyNumberFormat="1" applyFont="1" applyFill="1" applyBorder="1" applyAlignment="1">
      <alignment horizontal="center" vertical="center"/>
    </xf>
    <xf numFmtId="4" fontId="41" fillId="35" borderId="1" xfId="369" applyNumberFormat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54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wrapText="1"/>
    </xf>
    <xf numFmtId="3" fontId="45" fillId="0" borderId="0" xfId="0" applyNumberFormat="1" applyFont="1" applyAlignment="1">
      <alignment horizontal="center" vertical="center"/>
    </xf>
    <xf numFmtId="3" fontId="45" fillId="2" borderId="0" xfId="0" applyNumberFormat="1" applyFont="1" applyFill="1" applyAlignment="1">
      <alignment horizontal="center" vertical="center"/>
    </xf>
    <xf numFmtId="3" fontId="44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3" fontId="44" fillId="0" borderId="0" xfId="0" applyNumberFormat="1" applyFont="1" applyFill="1" applyAlignment="1">
      <alignment vertical="center"/>
    </xf>
    <xf numFmtId="3" fontId="51" fillId="0" borderId="0" xfId="0" applyNumberFormat="1" applyFont="1" applyFill="1" applyAlignment="1">
      <alignment horizontal="center" vertical="center"/>
    </xf>
    <xf numFmtId="0" fontId="51" fillId="0" borderId="0" xfId="0" applyFont="1" applyFill="1" applyAlignment="1">
      <alignment vertical="center"/>
    </xf>
    <xf numFmtId="3" fontId="51" fillId="0" borderId="0" xfId="0" applyNumberFormat="1" applyFont="1" applyFill="1" applyAlignment="1">
      <alignment vertical="center"/>
    </xf>
    <xf numFmtId="3" fontId="48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3" fontId="56" fillId="0" borderId="0" xfId="0" applyNumberFormat="1" applyFont="1" applyFill="1" applyAlignment="1">
      <alignment horizontal="right" vertical="center"/>
    </xf>
    <xf numFmtId="3" fontId="57" fillId="0" borderId="0" xfId="0" applyNumberFormat="1" applyFont="1" applyAlignment="1">
      <alignment horizontal="center" vertical="center"/>
    </xf>
    <xf numFmtId="4" fontId="57" fillId="0" borderId="0" xfId="0" applyNumberFormat="1" applyFont="1" applyAlignment="1">
      <alignment horizontal="center" vertical="center"/>
    </xf>
    <xf numFmtId="0" fontId="47" fillId="0" borderId="0" xfId="0" applyFont="1" applyAlignment="1">
      <alignment vertical="center"/>
    </xf>
    <xf numFmtId="3" fontId="42" fillId="0" borderId="0" xfId="0" applyNumberFormat="1" applyFont="1" applyFill="1" applyAlignment="1">
      <alignment horizontal="center" vertical="center"/>
    </xf>
    <xf numFmtId="4" fontId="58" fillId="0" borderId="0" xfId="0" applyNumberFormat="1" applyFont="1" applyAlignment="1">
      <alignment horizontal="right" vertical="center" wrapText="1"/>
    </xf>
    <xf numFmtId="0" fontId="58" fillId="0" borderId="0" xfId="0" applyFont="1" applyAlignment="1">
      <alignment horizontal="right" vertical="center" wrapText="1"/>
    </xf>
    <xf numFmtId="164" fontId="45" fillId="0" borderId="0" xfId="0" applyNumberFormat="1" applyFont="1" applyFill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0" fontId="43" fillId="35" borderId="1" xfId="0" applyFont="1" applyFill="1" applyBorder="1" applyAlignment="1">
      <alignment horizontal="center" vertical="center"/>
    </xf>
    <xf numFmtId="4" fontId="42" fillId="0" borderId="0" xfId="0" applyNumberFormat="1" applyFont="1" applyFill="1" applyAlignment="1">
      <alignment horizontal="center" vertical="center"/>
    </xf>
    <xf numFmtId="4" fontId="51" fillId="0" borderId="0" xfId="0" applyNumberFormat="1" applyFont="1" applyFill="1" applyAlignment="1">
      <alignment horizontal="center" vertical="center"/>
    </xf>
    <xf numFmtId="4" fontId="51" fillId="0" borderId="0" xfId="0" applyNumberFormat="1" applyFont="1" applyFill="1" applyAlignment="1">
      <alignment vertical="center"/>
    </xf>
    <xf numFmtId="4" fontId="51" fillId="0" borderId="0" xfId="0" applyNumberFormat="1" applyFont="1" applyAlignment="1">
      <alignment vertical="center"/>
    </xf>
    <xf numFmtId="4" fontId="45" fillId="35" borderId="0" xfId="0" applyNumberFormat="1" applyFont="1" applyFill="1" applyAlignment="1">
      <alignment horizontal="center" vertical="center"/>
    </xf>
    <xf numFmtId="4" fontId="60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3" fontId="45" fillId="2" borderId="16" xfId="0" applyNumberFormat="1" applyFont="1" applyFill="1" applyBorder="1" applyAlignment="1">
      <alignment horizontal="center" vertical="center"/>
    </xf>
    <xf numFmtId="4" fontId="45" fillId="0" borderId="16" xfId="0" applyNumberFormat="1" applyFont="1" applyBorder="1" applyAlignment="1">
      <alignment horizontal="center" vertical="center"/>
    </xf>
    <xf numFmtId="3" fontId="48" fillId="2" borderId="16" xfId="0" applyNumberFormat="1" applyFont="1" applyFill="1" applyBorder="1" applyAlignment="1">
      <alignment horizontal="center" vertical="center"/>
    </xf>
    <xf numFmtId="3" fontId="48" fillId="0" borderId="16" xfId="0" applyNumberFormat="1" applyFont="1" applyBorder="1" applyAlignment="1">
      <alignment horizontal="center" vertical="center"/>
    </xf>
    <xf numFmtId="4" fontId="48" fillId="35" borderId="16" xfId="0" applyNumberFormat="1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62" fillId="0" borderId="0" xfId="0" applyFont="1" applyAlignment="1">
      <alignment horizontal="center" vertical="center" wrapText="1"/>
    </xf>
    <xf numFmtId="166" fontId="64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64" fillId="0" borderId="0" xfId="0" applyNumberFormat="1" applyFont="1" applyAlignment="1">
      <alignment vertical="center"/>
    </xf>
    <xf numFmtId="0" fontId="45" fillId="0" borderId="0" xfId="0" applyFont="1" applyAlignment="1">
      <alignment horizontal="left" vertical="center"/>
    </xf>
    <xf numFmtId="4" fontId="48" fillId="0" borderId="0" xfId="0" applyNumberFormat="1" applyFont="1" applyFill="1" applyAlignment="1">
      <alignment horizontal="center" vertical="center"/>
    </xf>
    <xf numFmtId="0" fontId="44" fillId="0" borderId="0" xfId="0" applyFont="1" applyAlignment="1">
      <alignment horizontal="left" vertical="center"/>
    </xf>
    <xf numFmtId="4" fontId="58" fillId="0" borderId="0" xfId="0" applyNumberFormat="1" applyFont="1" applyAlignment="1">
      <alignment horizontal="center" vertical="center"/>
    </xf>
    <xf numFmtId="0" fontId="23" fillId="0" borderId="1" xfId="2" applyFont="1" applyFill="1" applyBorder="1" applyAlignment="1">
      <alignment horizontal="left" vertical="center" wrapText="1"/>
    </xf>
    <xf numFmtId="0" fontId="18" fillId="0" borderId="1" xfId="369" applyFont="1" applyFill="1" applyBorder="1" applyAlignment="1">
      <alignment horizontal="left" vertical="center"/>
    </xf>
    <xf numFmtId="0" fontId="18" fillId="0" borderId="1" xfId="369" applyFont="1" applyFill="1" applyBorder="1" applyAlignment="1">
      <alignment horizontal="left" vertical="center" wrapText="1"/>
    </xf>
    <xf numFmtId="4" fontId="42" fillId="0" borderId="0" xfId="0" applyNumberFormat="1" applyFont="1" applyFill="1" applyBorder="1" applyAlignment="1">
      <alignment horizontal="center" vertical="center"/>
    </xf>
    <xf numFmtId="4" fontId="48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Alignment="1">
      <alignment horizontal="center" vertical="center"/>
    </xf>
    <xf numFmtId="3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3" fontId="48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horizontal="center" vertical="center"/>
    </xf>
    <xf numFmtId="4" fontId="60" fillId="0" borderId="0" xfId="0" applyNumberFormat="1" applyFont="1" applyFill="1" applyAlignment="1">
      <alignment horizontal="center" vertical="center"/>
    </xf>
    <xf numFmtId="3" fontId="57" fillId="0" borderId="0" xfId="0" applyNumberFormat="1" applyFont="1" applyFill="1" applyAlignment="1">
      <alignment horizontal="center" vertical="center"/>
    </xf>
    <xf numFmtId="4" fontId="57" fillId="0" borderId="0" xfId="0" applyNumberFormat="1" applyFont="1" applyFill="1" applyAlignment="1">
      <alignment horizontal="center" vertical="center"/>
    </xf>
    <xf numFmtId="4" fontId="45" fillId="35" borderId="2" xfId="0" applyNumberFormat="1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4" fillId="0" borderId="17" xfId="0" applyNumberFormat="1" applyFont="1" applyFill="1" applyBorder="1" applyAlignment="1">
      <alignment horizontal="center" vertical="center"/>
    </xf>
    <xf numFmtId="3" fontId="45" fillId="0" borderId="17" xfId="0" applyNumberFormat="1" applyFont="1" applyFill="1" applyBorder="1" applyAlignment="1">
      <alignment horizontal="center" vertical="center"/>
    </xf>
    <xf numFmtId="3" fontId="45" fillId="0" borderId="0" xfId="0" applyNumberFormat="1" applyFont="1" applyFill="1" applyAlignment="1">
      <alignment vertical="center"/>
    </xf>
    <xf numFmtId="3" fontId="65" fillId="0" borderId="0" xfId="369" applyNumberFormat="1" applyFont="1" applyFill="1" applyBorder="1" applyAlignment="1">
      <alignment horizontal="center" vertical="center"/>
    </xf>
    <xf numFmtId="4" fontId="65" fillId="0" borderId="0" xfId="369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4" fontId="66" fillId="0" borderId="0" xfId="0" applyNumberFormat="1" applyFont="1" applyFill="1" applyAlignment="1">
      <alignment horizontal="center" vertical="center"/>
    </xf>
    <xf numFmtId="3" fontId="67" fillId="2" borderId="0" xfId="0" applyNumberFormat="1" applyFont="1" applyFill="1" applyAlignment="1">
      <alignment horizontal="center" vertical="center"/>
    </xf>
    <xf numFmtId="3" fontId="45" fillId="0" borderId="0" xfId="0" applyNumberFormat="1" applyFont="1" applyAlignment="1">
      <alignment vertical="center"/>
    </xf>
    <xf numFmtId="3" fontId="64" fillId="0" borderId="1" xfId="0" applyNumberFormat="1" applyFont="1" applyBorder="1" applyAlignment="1">
      <alignment horizontal="center" vertical="center" wrapText="1"/>
    </xf>
    <xf numFmtId="3" fontId="64" fillId="0" borderId="1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Alignment="1">
      <alignment vertical="center"/>
    </xf>
    <xf numFmtId="3" fontId="45" fillId="0" borderId="0" xfId="0" applyNumberFormat="1" applyFont="1" applyBorder="1" applyAlignment="1">
      <alignment horizontal="center" vertical="center"/>
    </xf>
    <xf numFmtId="3" fontId="68" fillId="0" borderId="0" xfId="0" applyNumberFormat="1" applyFont="1" applyBorder="1" applyAlignment="1">
      <alignment horizontal="center" vertical="center" wrapText="1"/>
    </xf>
    <xf numFmtId="3" fontId="69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vertical="center"/>
    </xf>
    <xf numFmtId="3" fontId="68" fillId="0" borderId="0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horizontal="center" vertical="center"/>
    </xf>
    <xf numFmtId="4" fontId="44" fillId="0" borderId="0" xfId="0" applyNumberFormat="1" applyFont="1" applyFill="1" applyAlignment="1">
      <alignment vertical="center"/>
    </xf>
    <xf numFmtId="4" fontId="71" fillId="0" borderId="0" xfId="0" applyNumberFormat="1" applyFont="1" applyFill="1" applyAlignment="1">
      <alignment horizontal="center" vertical="center"/>
    </xf>
    <xf numFmtId="4" fontId="51" fillId="0" borderId="0" xfId="0" applyNumberFormat="1" applyFont="1" applyAlignment="1">
      <alignment horizontal="center" vertical="center"/>
    </xf>
    <xf numFmtId="0" fontId="43" fillId="0" borderId="0" xfId="2" applyFont="1" applyFill="1" applyBorder="1" applyAlignment="1">
      <alignment horizontal="left" vertical="center"/>
    </xf>
    <xf numFmtId="0" fontId="54" fillId="0" borderId="0" xfId="0" applyFont="1" applyAlignment="1">
      <alignment horizontal="right" vertical="center" wrapText="1"/>
    </xf>
    <xf numFmtId="0" fontId="63" fillId="0" borderId="0" xfId="0" applyFont="1" applyAlignment="1">
      <alignment horizontal="right" vertical="center"/>
    </xf>
    <xf numFmtId="0" fontId="49" fillId="0" borderId="1" xfId="0" applyFont="1" applyFill="1" applyBorder="1" applyAlignment="1">
      <alignment horizontal="center" vertical="center" wrapText="1"/>
    </xf>
    <xf numFmtId="3" fontId="43" fillId="2" borderId="1" xfId="0" applyNumberFormat="1" applyFont="1" applyFill="1" applyBorder="1" applyAlignment="1">
      <alignment horizontal="center" vertical="center" wrapText="1"/>
    </xf>
    <xf numFmtId="0" fontId="43" fillId="35" borderId="1" xfId="0" applyFont="1" applyFill="1" applyBorder="1" applyAlignment="1">
      <alignment horizontal="center" vertical="center" wrapText="1"/>
    </xf>
    <xf numFmtId="0" fontId="43" fillId="35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3" fillId="35" borderId="3" xfId="0" applyFont="1" applyFill="1" applyBorder="1" applyAlignment="1">
      <alignment horizontal="center" vertical="center" wrapText="1"/>
    </xf>
    <xf numFmtId="0" fontId="43" fillId="35" borderId="4" xfId="0" applyFont="1" applyFill="1" applyBorder="1" applyAlignment="1">
      <alignment horizontal="center" vertical="center"/>
    </xf>
    <xf numFmtId="0" fontId="43" fillId="35" borderId="2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50" fillId="0" borderId="1" xfId="1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/>
    </xf>
    <xf numFmtId="0" fontId="44" fillId="35" borderId="17" xfId="0" applyFont="1" applyFill="1" applyBorder="1" applyAlignment="1">
      <alignment horizontal="center" vertical="center" wrapText="1"/>
    </xf>
    <xf numFmtId="0" fontId="44" fillId="35" borderId="17" xfId="0" applyFont="1" applyFill="1" applyBorder="1" applyAlignment="1">
      <alignment horizontal="center" vertical="center"/>
    </xf>
    <xf numFmtId="0" fontId="44" fillId="35" borderId="1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 wrapText="1"/>
    </xf>
  </cellXfs>
  <cellStyles count="370">
    <cellStyle name="20% - Акцент1" xfId="52" builtinId="30" customBuiltin="1"/>
    <cellStyle name="20% - Акцент1 2" xfId="119"/>
    <cellStyle name="20% - Акцент1 2 2" xfId="227"/>
    <cellStyle name="20% - Акцент1 2 3" xfId="339"/>
    <cellStyle name="20% - Акцент1 3" xfId="133"/>
    <cellStyle name="20% - Акцент1 3 2" xfId="241"/>
    <cellStyle name="20% - Акцент1 3 3" xfId="353"/>
    <cellStyle name="20% - Акцент1 4" xfId="171"/>
    <cellStyle name="20% - Акцент1 5" xfId="283"/>
    <cellStyle name="20% - Акцент2" xfId="56" builtinId="34" customBuiltin="1"/>
    <cellStyle name="20% - Акцент2 2" xfId="121"/>
    <cellStyle name="20% - Акцент2 2 2" xfId="229"/>
    <cellStyle name="20% - Акцент2 2 3" xfId="341"/>
    <cellStyle name="20% - Акцент2 3" xfId="134"/>
    <cellStyle name="20% - Акцент2 3 2" xfId="242"/>
    <cellStyle name="20% - Акцент2 3 3" xfId="354"/>
    <cellStyle name="20% - Акцент2 4" xfId="173"/>
    <cellStyle name="20% - Акцент2 5" xfId="285"/>
    <cellStyle name="20% - Акцент3" xfId="60" builtinId="38" customBuiltin="1"/>
    <cellStyle name="20% - Акцент3 2" xfId="123"/>
    <cellStyle name="20% - Акцент3 2 2" xfId="231"/>
    <cellStyle name="20% - Акцент3 2 3" xfId="343"/>
    <cellStyle name="20% - Акцент3 3" xfId="135"/>
    <cellStyle name="20% - Акцент3 3 2" xfId="243"/>
    <cellStyle name="20% - Акцент3 3 3" xfId="355"/>
    <cellStyle name="20% - Акцент3 4" xfId="175"/>
    <cellStyle name="20% - Акцент3 5" xfId="287"/>
    <cellStyle name="20% - Акцент4" xfId="64" builtinId="42" customBuiltin="1"/>
    <cellStyle name="20% - Акцент4 2" xfId="125"/>
    <cellStyle name="20% - Акцент4 2 2" xfId="233"/>
    <cellStyle name="20% - Акцент4 2 3" xfId="345"/>
    <cellStyle name="20% - Акцент4 3" xfId="136"/>
    <cellStyle name="20% - Акцент4 3 2" xfId="244"/>
    <cellStyle name="20% - Акцент4 3 3" xfId="356"/>
    <cellStyle name="20% - Акцент4 4" xfId="177"/>
    <cellStyle name="20% - Акцент4 5" xfId="289"/>
    <cellStyle name="20% - Акцент5" xfId="68" builtinId="46" customBuiltin="1"/>
    <cellStyle name="20% - Акцент5 2" xfId="127"/>
    <cellStyle name="20% - Акцент5 2 2" xfId="235"/>
    <cellStyle name="20% - Акцент5 2 3" xfId="347"/>
    <cellStyle name="20% - Акцент5 3" xfId="137"/>
    <cellStyle name="20% - Акцент5 3 2" xfId="245"/>
    <cellStyle name="20% - Акцент5 3 3" xfId="357"/>
    <cellStyle name="20% - Акцент5 4" xfId="179"/>
    <cellStyle name="20% - Акцент5 5" xfId="291"/>
    <cellStyle name="20% - Акцент6" xfId="72" builtinId="50" customBuiltin="1"/>
    <cellStyle name="20% - Акцент6 2" xfId="129"/>
    <cellStyle name="20% - Акцент6 2 2" xfId="237"/>
    <cellStyle name="20% - Акцент6 2 3" xfId="349"/>
    <cellStyle name="20% - Акцент6 3" xfId="138"/>
    <cellStyle name="20% - Акцент6 3 2" xfId="246"/>
    <cellStyle name="20% - Акцент6 3 3" xfId="358"/>
    <cellStyle name="20% - Акцент6 4" xfId="181"/>
    <cellStyle name="20% - Акцент6 5" xfId="293"/>
    <cellStyle name="40% - Акцент1" xfId="53" builtinId="31" customBuiltin="1"/>
    <cellStyle name="40% - Акцент1 2" xfId="120"/>
    <cellStyle name="40% - Акцент1 2 2" xfId="228"/>
    <cellStyle name="40% - Акцент1 2 3" xfId="340"/>
    <cellStyle name="40% - Акцент1 3" xfId="139"/>
    <cellStyle name="40% - Акцент1 3 2" xfId="247"/>
    <cellStyle name="40% - Акцент1 3 3" xfId="359"/>
    <cellStyle name="40% - Акцент1 4" xfId="172"/>
    <cellStyle name="40% - Акцент1 5" xfId="284"/>
    <cellStyle name="40% - Акцент2" xfId="57" builtinId="35" customBuiltin="1"/>
    <cellStyle name="40% - Акцент2 2" xfId="122"/>
    <cellStyle name="40% - Акцент2 2 2" xfId="230"/>
    <cellStyle name="40% - Акцент2 2 3" xfId="342"/>
    <cellStyle name="40% - Акцент2 3" xfId="140"/>
    <cellStyle name="40% - Акцент2 3 2" xfId="248"/>
    <cellStyle name="40% - Акцент2 3 3" xfId="360"/>
    <cellStyle name="40% - Акцент2 4" xfId="174"/>
    <cellStyle name="40% - Акцент2 5" xfId="286"/>
    <cellStyle name="40% - Акцент3" xfId="61" builtinId="39" customBuiltin="1"/>
    <cellStyle name="40% - Акцент3 2" xfId="124"/>
    <cellStyle name="40% - Акцент3 2 2" xfId="232"/>
    <cellStyle name="40% - Акцент3 2 3" xfId="344"/>
    <cellStyle name="40% - Акцент3 3" xfId="141"/>
    <cellStyle name="40% - Акцент3 3 2" xfId="249"/>
    <cellStyle name="40% - Акцент3 3 3" xfId="361"/>
    <cellStyle name="40% - Акцент3 4" xfId="176"/>
    <cellStyle name="40% - Акцент3 5" xfId="288"/>
    <cellStyle name="40% - Акцент4" xfId="65" builtinId="43" customBuiltin="1"/>
    <cellStyle name="40% - Акцент4 2" xfId="126"/>
    <cellStyle name="40% - Акцент4 2 2" xfId="234"/>
    <cellStyle name="40% - Акцент4 2 3" xfId="346"/>
    <cellStyle name="40% - Акцент4 3" xfId="142"/>
    <cellStyle name="40% - Акцент4 3 2" xfId="250"/>
    <cellStyle name="40% - Акцент4 3 3" xfId="362"/>
    <cellStyle name="40% - Акцент4 4" xfId="178"/>
    <cellStyle name="40% - Акцент4 5" xfId="290"/>
    <cellStyle name="40% - Акцент5" xfId="69" builtinId="47" customBuiltin="1"/>
    <cellStyle name="40% - Акцент5 2" xfId="128"/>
    <cellStyle name="40% - Акцент5 2 2" xfId="236"/>
    <cellStyle name="40% - Акцент5 2 3" xfId="348"/>
    <cellStyle name="40% - Акцент5 3" xfId="143"/>
    <cellStyle name="40% - Акцент5 3 2" xfId="251"/>
    <cellStyle name="40% - Акцент5 3 3" xfId="363"/>
    <cellStyle name="40% - Акцент5 4" xfId="180"/>
    <cellStyle name="40% - Акцент5 5" xfId="292"/>
    <cellStyle name="40% - Акцент6" xfId="73" builtinId="51" customBuiltin="1"/>
    <cellStyle name="40% - Акцент6 2" xfId="130"/>
    <cellStyle name="40% - Акцент6 2 2" xfId="238"/>
    <cellStyle name="40% - Акцент6 2 3" xfId="350"/>
    <cellStyle name="40% - Акцент6 3" xfId="144"/>
    <cellStyle name="40% - Акцент6 3 2" xfId="252"/>
    <cellStyle name="40% - Акцент6 3 3" xfId="364"/>
    <cellStyle name="40% - Акцент6 4" xfId="182"/>
    <cellStyle name="40% - Акцент6 5" xfId="294"/>
    <cellStyle name="60% - Акцент1" xfId="54" builtinId="32" customBuiltin="1"/>
    <cellStyle name="60% - Акцент2" xfId="58" builtinId="36" customBuiltin="1"/>
    <cellStyle name="60% - Акцент3" xfId="62" builtinId="40" customBuiltin="1"/>
    <cellStyle name="60% - Акцент4" xfId="66" builtinId="44" customBuiltin="1"/>
    <cellStyle name="60% - Акцент5" xfId="70" builtinId="48" customBuiltin="1"/>
    <cellStyle name="60% - Акцент6" xfId="74" builtinId="52" customBuiltin="1"/>
    <cellStyle name="Акцент1" xfId="51" builtinId="29" customBuiltin="1"/>
    <cellStyle name="Акцент2" xfId="55" builtinId="33" customBuiltin="1"/>
    <cellStyle name="Акцент3" xfId="59" builtinId="37" customBuiltin="1"/>
    <cellStyle name="Акцент4" xfId="63" builtinId="41" customBuiltin="1"/>
    <cellStyle name="Акцент5" xfId="67" builtinId="45" customBuiltin="1"/>
    <cellStyle name="Акцент6" xfId="71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36" builtinId="16" customBuiltin="1"/>
    <cellStyle name="Заголовок 2" xfId="37" builtinId="17" customBuiltin="1"/>
    <cellStyle name="Заголовок 3" xfId="38" builtinId="18" customBuiltin="1"/>
    <cellStyle name="Заголовок 4" xfId="39" builtinId="19" customBuiltin="1"/>
    <cellStyle name="Итог" xfId="50" builtinId="25" customBuiltin="1"/>
    <cellStyle name="Контрольная ячейка" xfId="47" builtinId="23" customBuiltin="1"/>
    <cellStyle name="Название" xfId="35" builtinId="15" customBuiltin="1"/>
    <cellStyle name="Нейтральный" xfId="42" builtinId="28" customBuiltin="1"/>
    <cellStyle name="Обычный" xfId="0" builtinId="0"/>
    <cellStyle name="Обычный 2" xfId="3"/>
    <cellStyle name="Обычный 2 10" xfId="77"/>
    <cellStyle name="Обычный 2 10 2" xfId="185"/>
    <cellStyle name="Обычный 2 10 3" xfId="297"/>
    <cellStyle name="Обычный 2 11" xfId="97"/>
    <cellStyle name="Обычный 2 11 2" xfId="148"/>
    <cellStyle name="Обычный 2 11 2 2" xfId="256"/>
    <cellStyle name="Обычный 2 11 2 3" xfId="368"/>
    <cellStyle name="Обычный 2 11 3" xfId="205"/>
    <cellStyle name="Обычный 2 11 4" xfId="317"/>
    <cellStyle name="Обычный 2 12" xfId="131"/>
    <cellStyle name="Обычный 2 12 2" xfId="239"/>
    <cellStyle name="Обычный 2 12 3" xfId="351"/>
    <cellStyle name="Обычный 2 13" xfId="149"/>
    <cellStyle name="Обычный 2 14" xfId="257"/>
    <cellStyle name="Обычный 2 2" xfId="6"/>
    <cellStyle name="Обычный 2 2 10" xfId="259"/>
    <cellStyle name="Обычный 2 2 2" xfId="8"/>
    <cellStyle name="Обычный 2 2 2 2" xfId="27"/>
    <cellStyle name="Обычный 2 2 2 2 2" xfId="91"/>
    <cellStyle name="Обычный 2 2 2 2 2 2" xfId="199"/>
    <cellStyle name="Обычный 2 2 2 2 2 3" xfId="311"/>
    <cellStyle name="Обычный 2 2 2 2 3" xfId="111"/>
    <cellStyle name="Обычный 2 2 2 2 3 2" xfId="219"/>
    <cellStyle name="Обычный 2 2 2 2 3 3" xfId="331"/>
    <cellStyle name="Обычный 2 2 2 2 4" xfId="163"/>
    <cellStyle name="Обычный 2 2 2 2 5" xfId="275"/>
    <cellStyle name="Обычный 2 2 2 3" xfId="81"/>
    <cellStyle name="Обычный 2 2 2 3 2" xfId="189"/>
    <cellStyle name="Обычный 2 2 2 3 3" xfId="301"/>
    <cellStyle name="Обычный 2 2 2 4" xfId="101"/>
    <cellStyle name="Обычный 2 2 2 4 2" xfId="209"/>
    <cellStyle name="Обычный 2 2 2 4 3" xfId="321"/>
    <cellStyle name="Обычный 2 2 2 5" xfId="153"/>
    <cellStyle name="Обычный 2 2 2 6" xfId="261"/>
    <cellStyle name="Обычный 2 2 3" xfId="20"/>
    <cellStyle name="Обычный 2 2 3 2" xfId="30"/>
    <cellStyle name="Обычный 2 2 3 2 2" xfId="94"/>
    <cellStyle name="Обычный 2 2 3 2 2 2" xfId="202"/>
    <cellStyle name="Обычный 2 2 3 2 2 3" xfId="314"/>
    <cellStyle name="Обычный 2 2 3 2 3" xfId="114"/>
    <cellStyle name="Обычный 2 2 3 2 3 2" xfId="222"/>
    <cellStyle name="Обычный 2 2 3 2 3 3" xfId="334"/>
    <cellStyle name="Обычный 2 2 3 2 4" xfId="166"/>
    <cellStyle name="Обычный 2 2 3 2 5" xfId="278"/>
    <cellStyle name="Обычный 2 2 3 3" xfId="84"/>
    <cellStyle name="Обычный 2 2 3 3 2" xfId="192"/>
    <cellStyle name="Обычный 2 2 3 3 3" xfId="304"/>
    <cellStyle name="Обычный 2 2 3 4" xfId="104"/>
    <cellStyle name="Обычный 2 2 3 4 2" xfId="212"/>
    <cellStyle name="Обычный 2 2 3 4 3" xfId="324"/>
    <cellStyle name="Обычный 2 2 3 5" xfId="156"/>
    <cellStyle name="Обычный 2 2 3 6" xfId="268"/>
    <cellStyle name="Обычный 2 2 4" xfId="22"/>
    <cellStyle name="Обычный 2 2 4 2" xfId="32"/>
    <cellStyle name="Обычный 2 2 4 2 2" xfId="96"/>
    <cellStyle name="Обычный 2 2 4 2 2 2" xfId="204"/>
    <cellStyle name="Обычный 2 2 4 2 2 3" xfId="316"/>
    <cellStyle name="Обычный 2 2 4 2 3" xfId="116"/>
    <cellStyle name="Обычный 2 2 4 2 3 2" xfId="224"/>
    <cellStyle name="Обычный 2 2 4 2 3 3" xfId="336"/>
    <cellStyle name="Обычный 2 2 4 2 4" xfId="168"/>
    <cellStyle name="Обычный 2 2 4 2 5" xfId="280"/>
    <cellStyle name="Обычный 2 2 4 3" xfId="86"/>
    <cellStyle name="Обычный 2 2 4 3 2" xfId="194"/>
    <cellStyle name="Обычный 2 2 4 3 3" xfId="306"/>
    <cellStyle name="Обычный 2 2 4 4" xfId="106"/>
    <cellStyle name="Обычный 2 2 4 4 2" xfId="214"/>
    <cellStyle name="Обычный 2 2 4 4 3" xfId="326"/>
    <cellStyle name="Обычный 2 2 4 5" xfId="158"/>
    <cellStyle name="Обычный 2 2 4 6" xfId="270"/>
    <cellStyle name="Обычный 2 2 5" xfId="25"/>
    <cellStyle name="Обычный 2 2 5 2" xfId="89"/>
    <cellStyle name="Обычный 2 2 5 2 2" xfId="197"/>
    <cellStyle name="Обычный 2 2 5 2 3" xfId="309"/>
    <cellStyle name="Обычный 2 2 5 3" xfId="109"/>
    <cellStyle name="Обычный 2 2 5 3 2" xfId="217"/>
    <cellStyle name="Обычный 2 2 5 3 3" xfId="329"/>
    <cellStyle name="Обычный 2 2 5 4" xfId="161"/>
    <cellStyle name="Обычный 2 2 5 5" xfId="273"/>
    <cellStyle name="Обычный 2 2 6" xfId="34"/>
    <cellStyle name="Обычный 2 2 6 2" xfId="170"/>
    <cellStyle name="Обычный 2 2 6 3" xfId="282"/>
    <cellStyle name="Обычный 2 2 7" xfId="79"/>
    <cellStyle name="Обычный 2 2 7 2" xfId="187"/>
    <cellStyle name="Обычный 2 2 7 3" xfId="299"/>
    <cellStyle name="Обычный 2 2 8" xfId="99"/>
    <cellStyle name="Обычный 2 2 8 2" xfId="207"/>
    <cellStyle name="Обычный 2 2 8 3" xfId="319"/>
    <cellStyle name="Обычный 2 2 9" xfId="151"/>
    <cellStyle name="Обычный 2 3" xfId="5"/>
    <cellStyle name="Обычный 2 3 2" xfId="24"/>
    <cellStyle name="Обычный 2 3 2 2" xfId="88"/>
    <cellStyle name="Обычный 2 3 2 2 2" xfId="196"/>
    <cellStyle name="Обычный 2 3 2 2 3" xfId="308"/>
    <cellStyle name="Обычный 2 3 2 3" xfId="108"/>
    <cellStyle name="Обычный 2 3 2 3 2" xfId="216"/>
    <cellStyle name="Обычный 2 3 2 3 3" xfId="328"/>
    <cellStyle name="Обычный 2 3 2 4" xfId="160"/>
    <cellStyle name="Обычный 2 3 2 5" xfId="272"/>
    <cellStyle name="Обычный 2 3 3" xfId="78"/>
    <cellStyle name="Обычный 2 3 3 2" xfId="186"/>
    <cellStyle name="Обычный 2 3 3 3" xfId="298"/>
    <cellStyle name="Обычный 2 3 4" xfId="98"/>
    <cellStyle name="Обычный 2 3 4 2" xfId="206"/>
    <cellStyle name="Обычный 2 3 4 3" xfId="318"/>
    <cellStyle name="Обычный 2 3 5" xfId="150"/>
    <cellStyle name="Обычный 2 3 6" xfId="258"/>
    <cellStyle name="Обычный 2 4" xfId="7"/>
    <cellStyle name="Обычный 2 4 2" xfId="26"/>
    <cellStyle name="Обычный 2 4 2 2" xfId="90"/>
    <cellStyle name="Обычный 2 4 2 2 2" xfId="198"/>
    <cellStyle name="Обычный 2 4 2 2 3" xfId="310"/>
    <cellStyle name="Обычный 2 4 2 3" xfId="110"/>
    <cellStyle name="Обычный 2 4 2 3 2" xfId="218"/>
    <cellStyle name="Обычный 2 4 2 3 3" xfId="330"/>
    <cellStyle name="Обычный 2 4 2 4" xfId="162"/>
    <cellStyle name="Обычный 2 4 2 5" xfId="274"/>
    <cellStyle name="Обычный 2 4 3" xfId="80"/>
    <cellStyle name="Обычный 2 4 3 2" xfId="188"/>
    <cellStyle name="Обычный 2 4 3 3" xfId="300"/>
    <cellStyle name="Обычный 2 4 4" xfId="100"/>
    <cellStyle name="Обычный 2 4 4 2" xfId="208"/>
    <cellStyle name="Обычный 2 4 4 3" xfId="320"/>
    <cellStyle name="Обычный 2 4 5" xfId="152"/>
    <cellStyle name="Обычный 2 4 6" xfId="260"/>
    <cellStyle name="Обычный 2 5" xfId="10"/>
    <cellStyle name="Обычный 2 5 2" xfId="28"/>
    <cellStyle name="Обычный 2 5 2 2" xfId="92"/>
    <cellStyle name="Обычный 2 5 2 2 2" xfId="200"/>
    <cellStyle name="Обычный 2 5 2 2 3" xfId="312"/>
    <cellStyle name="Обычный 2 5 2 3" xfId="112"/>
    <cellStyle name="Обычный 2 5 2 3 2" xfId="220"/>
    <cellStyle name="Обычный 2 5 2 3 3" xfId="332"/>
    <cellStyle name="Обычный 2 5 2 4" xfId="164"/>
    <cellStyle name="Обычный 2 5 2 5" xfId="276"/>
    <cellStyle name="Обычный 2 5 3" xfId="82"/>
    <cellStyle name="Обычный 2 5 3 2" xfId="190"/>
    <cellStyle name="Обычный 2 5 3 3" xfId="302"/>
    <cellStyle name="Обычный 2 5 4" xfId="102"/>
    <cellStyle name="Обычный 2 5 4 2" xfId="210"/>
    <cellStyle name="Обычный 2 5 4 3" xfId="322"/>
    <cellStyle name="Обычный 2 5 5" xfId="154"/>
    <cellStyle name="Обычный 2 5 6" xfId="262"/>
    <cellStyle name="Обычный 2 6" xfId="19"/>
    <cellStyle name="Обычный 2 6 2" xfId="29"/>
    <cellStyle name="Обычный 2 6 2 2" xfId="93"/>
    <cellStyle name="Обычный 2 6 2 2 2" xfId="201"/>
    <cellStyle name="Обычный 2 6 2 2 3" xfId="313"/>
    <cellStyle name="Обычный 2 6 2 3" xfId="113"/>
    <cellStyle name="Обычный 2 6 2 3 2" xfId="221"/>
    <cellStyle name="Обычный 2 6 2 3 3" xfId="333"/>
    <cellStyle name="Обычный 2 6 2 4" xfId="165"/>
    <cellStyle name="Обычный 2 6 2 5" xfId="277"/>
    <cellStyle name="Обычный 2 6 3" xfId="83"/>
    <cellStyle name="Обычный 2 6 3 2" xfId="191"/>
    <cellStyle name="Обычный 2 6 3 3" xfId="303"/>
    <cellStyle name="Обычный 2 6 4" xfId="103"/>
    <cellStyle name="Обычный 2 6 4 2" xfId="211"/>
    <cellStyle name="Обычный 2 6 4 3" xfId="323"/>
    <cellStyle name="Обычный 2 6 5" xfId="155"/>
    <cellStyle name="Обычный 2 6 6" xfId="267"/>
    <cellStyle name="Обычный 2 7" xfId="21"/>
    <cellStyle name="Обычный 2 7 2" xfId="31"/>
    <cellStyle name="Обычный 2 7 2 2" xfId="95"/>
    <cellStyle name="Обычный 2 7 2 2 2" xfId="203"/>
    <cellStyle name="Обычный 2 7 2 2 3" xfId="315"/>
    <cellStyle name="Обычный 2 7 2 3" xfId="115"/>
    <cellStyle name="Обычный 2 7 2 3 2" xfId="223"/>
    <cellStyle name="Обычный 2 7 2 3 3" xfId="335"/>
    <cellStyle name="Обычный 2 7 2 4" xfId="167"/>
    <cellStyle name="Обычный 2 7 2 5" xfId="279"/>
    <cellStyle name="Обычный 2 7 3" xfId="85"/>
    <cellStyle name="Обычный 2 7 3 2" xfId="193"/>
    <cellStyle name="Обычный 2 7 3 3" xfId="305"/>
    <cellStyle name="Обычный 2 7 4" xfId="105"/>
    <cellStyle name="Обычный 2 7 4 2" xfId="213"/>
    <cellStyle name="Обычный 2 7 4 3" xfId="325"/>
    <cellStyle name="Обычный 2 7 5" xfId="157"/>
    <cellStyle name="Обычный 2 7 6" xfId="269"/>
    <cellStyle name="Обычный 2 8" xfId="23"/>
    <cellStyle name="Обычный 2 8 2" xfId="87"/>
    <cellStyle name="Обычный 2 8 2 2" xfId="195"/>
    <cellStyle name="Обычный 2 8 2 3" xfId="307"/>
    <cellStyle name="Обычный 2 8 3" xfId="107"/>
    <cellStyle name="Обычный 2 8 3 2" xfId="215"/>
    <cellStyle name="Обычный 2 8 3 3" xfId="327"/>
    <cellStyle name="Обычный 2 8 4" xfId="159"/>
    <cellStyle name="Обычный 2 8 5" xfId="271"/>
    <cellStyle name="Обычный 2 9" xfId="33"/>
    <cellStyle name="Обычный 2 9 2" xfId="169"/>
    <cellStyle name="Обычный 2 9 3" xfId="281"/>
    <cellStyle name="Обычный 3" xfId="4"/>
    <cellStyle name="Обычный 3 2" xfId="11"/>
    <cellStyle name="Обычный 4" xfId="12"/>
    <cellStyle name="Обычный 4 2" xfId="17"/>
    <cellStyle name="Обычный 4 2 2" xfId="265"/>
    <cellStyle name="Обычный 4 3" xfId="263"/>
    <cellStyle name="Обычный 5" xfId="9"/>
    <cellStyle name="Обычный 6" xfId="75"/>
    <cellStyle name="Обычный 6 2" xfId="132"/>
    <cellStyle name="Обычный 6 2 2" xfId="240"/>
    <cellStyle name="Обычный 6 2 3" xfId="352"/>
    <cellStyle name="Обычный 6 3" xfId="183"/>
    <cellStyle name="Обычный 6 4" xfId="295"/>
    <cellStyle name="Обычный 7" xfId="117"/>
    <cellStyle name="Обычный 7 2" xfId="147"/>
    <cellStyle name="Обычный 7 2 2" xfId="255"/>
    <cellStyle name="Обычный 7 2 3" xfId="367"/>
    <cellStyle name="Обычный 7 3" xfId="225"/>
    <cellStyle name="Обычный 7 4" xfId="337"/>
    <cellStyle name="Обычный 8" xfId="145"/>
    <cellStyle name="Обычный 8 2" xfId="253"/>
    <cellStyle name="Обычный 8 3" xfId="365"/>
    <cellStyle name="Обычный_Лист1" xfId="1"/>
    <cellStyle name="Обычный_Лист1_1" xfId="2"/>
    <cellStyle name="Обычный_Лист1_1 2" xfId="369"/>
    <cellStyle name="Плохой" xfId="41" builtinId="27" customBuiltin="1"/>
    <cellStyle name="Пояснение" xfId="49" builtinId="53" customBuiltin="1"/>
    <cellStyle name="Примечание 2" xfId="76"/>
    <cellStyle name="Примечание 2 2" xfId="184"/>
    <cellStyle name="Примечание 2 3" xfId="296"/>
    <cellStyle name="Примечание 3" xfId="118"/>
    <cellStyle name="Примечание 3 2" xfId="226"/>
    <cellStyle name="Примечание 3 3" xfId="338"/>
    <cellStyle name="Примечание 4" xfId="146"/>
    <cellStyle name="Примечание 4 2" xfId="254"/>
    <cellStyle name="Примечание 4 3" xfId="366"/>
    <cellStyle name="Процентный 2" xfId="14"/>
    <cellStyle name="Процентный 2 2" xfId="15"/>
    <cellStyle name="Процентный 2 2 2" xfId="18"/>
    <cellStyle name="Процентный 2 2 2 2" xfId="266"/>
    <cellStyle name="Процентный 2 2 3" xfId="264"/>
    <cellStyle name="Процентный 3" xfId="16"/>
    <cellStyle name="Процентный 4" xfId="13"/>
    <cellStyle name="Связанная ячейка" xfId="46" builtinId="24" customBuiltin="1"/>
    <cellStyle name="Текст предупреждения" xfId="48" builtinId="11" customBuiltin="1"/>
    <cellStyle name="Хороший" xfId="4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CCFFCC"/>
      <color rgb="FFFFB3B3"/>
      <color rgb="FFCCFF33"/>
      <color rgb="FF00FFFF"/>
      <color rgb="FFCCFF99"/>
      <color rgb="FFFFCC99"/>
      <color rgb="FF66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N122"/>
  <sheetViews>
    <sheetView tabSelected="1" zoomScale="90" zoomScaleNormal="90" workbookViewId="0">
      <pane xSplit="1" ySplit="6" topLeftCell="AS7" activePane="bottomRight" state="frozen"/>
      <selection pane="topRight" activeCell="B1" sqref="B1"/>
      <selection pane="bottomLeft" activeCell="A7" sqref="A7"/>
      <selection pane="bottomRight" activeCell="AX1" sqref="AX1:BK1"/>
    </sheetView>
  </sheetViews>
  <sheetFormatPr defaultRowHeight="12.75" x14ac:dyDescent="0.25"/>
  <cols>
    <col min="1" max="1" width="48.28515625" style="20" customWidth="1"/>
    <col min="2" max="2" width="7.42578125" style="19" customWidth="1"/>
    <col min="3" max="3" width="6.5703125" style="19" customWidth="1"/>
    <col min="4" max="4" width="6.42578125" style="19" customWidth="1"/>
    <col min="5" max="5" width="13.140625" style="18" customWidth="1"/>
    <col min="6" max="6" width="12" style="18" customWidth="1"/>
    <col min="7" max="7" width="13" style="18" customWidth="1"/>
    <col min="8" max="8" width="7.42578125" style="19" customWidth="1"/>
    <col min="9" max="9" width="7" style="18" customWidth="1"/>
    <col min="10" max="10" width="7.5703125" style="18" customWidth="1"/>
    <col min="11" max="11" width="13.5703125" style="18" customWidth="1"/>
    <col min="12" max="12" width="12.5703125" style="18" customWidth="1"/>
    <col min="13" max="13" width="13" style="18" customWidth="1"/>
    <col min="14" max="14" width="7.140625" style="19" bestFit="1" customWidth="1"/>
    <col min="15" max="15" width="6.28515625" style="18" customWidth="1"/>
    <col min="16" max="16" width="6.42578125" style="18" bestFit="1" customWidth="1"/>
    <col min="17" max="19" width="12.28515625" style="18" bestFit="1" customWidth="1"/>
    <col min="20" max="20" width="7.42578125" style="19" bestFit="1" customWidth="1"/>
    <col min="21" max="21" width="7.140625" style="18" customWidth="1"/>
    <col min="22" max="22" width="7.42578125" style="18" bestFit="1" customWidth="1"/>
    <col min="23" max="23" width="13.28515625" style="18" customWidth="1"/>
    <col min="24" max="24" width="12.28515625" style="18" bestFit="1" customWidth="1"/>
    <col min="25" max="25" width="13.28515625" style="18" customWidth="1"/>
    <col min="26" max="26" width="7.42578125" style="19" bestFit="1" customWidth="1"/>
    <col min="27" max="28" width="7.42578125" style="18" bestFit="1" customWidth="1"/>
    <col min="29" max="31" width="13.42578125" style="18" bestFit="1" customWidth="1"/>
    <col min="32" max="32" width="7.42578125" style="19" bestFit="1" customWidth="1"/>
    <col min="33" max="33" width="6.42578125" style="18" bestFit="1" customWidth="1"/>
    <col min="34" max="34" width="7.42578125" style="18" bestFit="1" customWidth="1"/>
    <col min="35" max="37" width="12.28515625" style="18" bestFit="1" customWidth="1"/>
    <col min="38" max="38" width="6.42578125" style="19" bestFit="1" customWidth="1"/>
    <col min="39" max="39" width="8.42578125" style="18" customWidth="1"/>
    <col min="40" max="40" width="8.7109375" style="18" customWidth="1"/>
    <col min="41" max="41" width="14.85546875" style="18" bestFit="1" customWidth="1"/>
    <col min="42" max="43" width="13.42578125" style="18" bestFit="1" customWidth="1"/>
    <col min="44" max="44" width="6.42578125" style="19" bestFit="1" customWidth="1"/>
    <col min="45" max="46" width="7.7109375" style="18" bestFit="1" customWidth="1"/>
    <col min="47" max="47" width="13.42578125" style="18" bestFit="1" customWidth="1"/>
    <col min="48" max="48" width="12.28515625" style="18" bestFit="1" customWidth="1"/>
    <col min="49" max="49" width="12.85546875" style="18" customWidth="1"/>
    <col min="50" max="50" width="7.42578125" style="19" bestFit="1" customWidth="1"/>
    <col min="51" max="51" width="6.42578125" style="18" bestFit="1" customWidth="1"/>
    <col min="52" max="52" width="7.42578125" style="18" bestFit="1" customWidth="1"/>
    <col min="53" max="53" width="12.7109375" style="18" customWidth="1"/>
    <col min="54" max="55" width="12.28515625" style="18" bestFit="1" customWidth="1"/>
    <col min="56" max="56" width="6.42578125" style="19" bestFit="1" customWidth="1"/>
    <col min="57" max="58" width="6.42578125" style="18" bestFit="1" customWidth="1"/>
    <col min="59" max="59" width="13.42578125" style="18" bestFit="1" customWidth="1"/>
    <col min="60" max="60" width="12.28515625" style="18" bestFit="1" customWidth="1"/>
    <col min="61" max="61" width="13.5703125" style="18" customWidth="1"/>
    <col min="62" max="62" width="2.140625" style="20" customWidth="1"/>
    <col min="63" max="63" width="18.5703125" style="20" customWidth="1"/>
    <col min="64" max="64" width="15.42578125" style="20" customWidth="1"/>
    <col min="65" max="65" width="19.5703125" style="20" customWidth="1"/>
    <col min="66" max="66" width="24.140625" style="20" customWidth="1"/>
    <col min="67" max="16384" width="9.140625" style="20"/>
  </cols>
  <sheetData>
    <row r="1" spans="1:64" s="28" customFormat="1" ht="26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165" t="s">
        <v>140</v>
      </c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</row>
    <row r="2" spans="1:64" ht="40.5" customHeight="1" x14ac:dyDescent="0.25">
      <c r="A2" s="116" t="s">
        <v>131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117"/>
      <c r="AN2" s="117"/>
      <c r="AO2" s="78"/>
      <c r="AP2" s="78"/>
      <c r="AQ2" s="78"/>
      <c r="AR2" s="78"/>
      <c r="AS2" s="119"/>
      <c r="AT2" s="119"/>
      <c r="AU2" s="78"/>
      <c r="AV2" s="78"/>
      <c r="AW2" s="78"/>
      <c r="AX2" s="164" t="s">
        <v>132</v>
      </c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</row>
    <row r="3" spans="1:64" s="28" customFormat="1" ht="19.5" customHeight="1" x14ac:dyDescent="0.25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80"/>
      <c r="AY3" s="80"/>
      <c r="AZ3" s="80"/>
      <c r="BA3" s="97"/>
      <c r="BB3" s="98"/>
      <c r="BC3" s="98"/>
      <c r="BD3" s="80"/>
      <c r="BE3" s="80"/>
      <c r="BF3" s="80"/>
      <c r="BG3" s="80"/>
      <c r="BH3" s="80"/>
      <c r="BI3" s="80"/>
      <c r="BJ3" s="80"/>
      <c r="BK3" s="81" t="s">
        <v>69</v>
      </c>
    </row>
    <row r="4" spans="1:64" s="72" customFormat="1" ht="45" customHeight="1" x14ac:dyDescent="0.25">
      <c r="A4" s="171" t="s">
        <v>3</v>
      </c>
      <c r="B4" s="166" t="s">
        <v>0</v>
      </c>
      <c r="C4" s="166"/>
      <c r="D4" s="166"/>
      <c r="E4" s="166"/>
      <c r="F4" s="166"/>
      <c r="G4" s="166"/>
      <c r="H4" s="166" t="s">
        <v>118</v>
      </c>
      <c r="I4" s="166"/>
      <c r="J4" s="166"/>
      <c r="K4" s="166"/>
      <c r="L4" s="166"/>
      <c r="M4" s="166"/>
      <c r="N4" s="166" t="s">
        <v>8</v>
      </c>
      <c r="O4" s="166"/>
      <c r="P4" s="166"/>
      <c r="Q4" s="166"/>
      <c r="R4" s="166"/>
      <c r="S4" s="166"/>
      <c r="T4" s="166" t="s">
        <v>138</v>
      </c>
      <c r="U4" s="166"/>
      <c r="V4" s="166"/>
      <c r="W4" s="166"/>
      <c r="X4" s="166"/>
      <c r="Y4" s="166"/>
      <c r="Z4" s="166" t="s">
        <v>66</v>
      </c>
      <c r="AA4" s="166"/>
      <c r="AB4" s="166"/>
      <c r="AC4" s="166"/>
      <c r="AD4" s="166"/>
      <c r="AE4" s="166"/>
      <c r="AF4" s="166" t="s">
        <v>64</v>
      </c>
      <c r="AG4" s="166"/>
      <c r="AH4" s="166"/>
      <c r="AI4" s="166"/>
      <c r="AJ4" s="166"/>
      <c r="AK4" s="166"/>
      <c r="AL4" s="166" t="s">
        <v>10</v>
      </c>
      <c r="AM4" s="166"/>
      <c r="AN4" s="166"/>
      <c r="AO4" s="166"/>
      <c r="AP4" s="166"/>
      <c r="AQ4" s="166"/>
      <c r="AR4" s="166" t="s">
        <v>119</v>
      </c>
      <c r="AS4" s="166"/>
      <c r="AT4" s="166"/>
      <c r="AU4" s="166"/>
      <c r="AV4" s="166"/>
      <c r="AW4" s="166"/>
      <c r="AX4" s="166" t="s">
        <v>67</v>
      </c>
      <c r="AY4" s="166"/>
      <c r="AZ4" s="166"/>
      <c r="BA4" s="166"/>
      <c r="BB4" s="166"/>
      <c r="BC4" s="166"/>
      <c r="BD4" s="166" t="s">
        <v>65</v>
      </c>
      <c r="BE4" s="166"/>
      <c r="BF4" s="166"/>
      <c r="BG4" s="166"/>
      <c r="BH4" s="166"/>
      <c r="BI4" s="166"/>
      <c r="BK4" s="168" t="s">
        <v>133</v>
      </c>
    </row>
    <row r="5" spans="1:64" ht="57.75" customHeight="1" x14ac:dyDescent="0.25">
      <c r="A5" s="171"/>
      <c r="B5" s="167" t="s">
        <v>6</v>
      </c>
      <c r="C5" s="167"/>
      <c r="D5" s="167"/>
      <c r="E5" s="168" t="s">
        <v>7</v>
      </c>
      <c r="F5" s="169"/>
      <c r="G5" s="169"/>
      <c r="H5" s="170" t="s">
        <v>6</v>
      </c>
      <c r="I5" s="170"/>
      <c r="J5" s="170"/>
      <c r="K5" s="168" t="s">
        <v>7</v>
      </c>
      <c r="L5" s="169"/>
      <c r="M5" s="169"/>
      <c r="N5" s="170" t="s">
        <v>6</v>
      </c>
      <c r="O5" s="170"/>
      <c r="P5" s="170"/>
      <c r="Q5" s="168" t="s">
        <v>7</v>
      </c>
      <c r="R5" s="169"/>
      <c r="S5" s="169"/>
      <c r="T5" s="170" t="s">
        <v>6</v>
      </c>
      <c r="U5" s="170"/>
      <c r="V5" s="170"/>
      <c r="W5" s="168" t="s">
        <v>7</v>
      </c>
      <c r="X5" s="169"/>
      <c r="Y5" s="169"/>
      <c r="Z5" s="170" t="s">
        <v>6</v>
      </c>
      <c r="AA5" s="170"/>
      <c r="AB5" s="170"/>
      <c r="AC5" s="168" t="s">
        <v>7</v>
      </c>
      <c r="AD5" s="169"/>
      <c r="AE5" s="169"/>
      <c r="AF5" s="170" t="s">
        <v>6</v>
      </c>
      <c r="AG5" s="170"/>
      <c r="AH5" s="170"/>
      <c r="AI5" s="168" t="s">
        <v>7</v>
      </c>
      <c r="AJ5" s="169"/>
      <c r="AK5" s="169"/>
      <c r="AL5" s="170" t="s">
        <v>6</v>
      </c>
      <c r="AM5" s="170"/>
      <c r="AN5" s="170"/>
      <c r="AO5" s="168" t="s">
        <v>7</v>
      </c>
      <c r="AP5" s="169"/>
      <c r="AQ5" s="169"/>
      <c r="AR5" s="170" t="s">
        <v>6</v>
      </c>
      <c r="AS5" s="170"/>
      <c r="AT5" s="170"/>
      <c r="AU5" s="168" t="s">
        <v>7</v>
      </c>
      <c r="AV5" s="169"/>
      <c r="AW5" s="169"/>
      <c r="AX5" s="170" t="s">
        <v>6</v>
      </c>
      <c r="AY5" s="170"/>
      <c r="AZ5" s="170"/>
      <c r="BA5" s="168" t="s">
        <v>7</v>
      </c>
      <c r="BB5" s="169"/>
      <c r="BC5" s="169"/>
      <c r="BD5" s="170" t="s">
        <v>6</v>
      </c>
      <c r="BE5" s="170"/>
      <c r="BF5" s="170"/>
      <c r="BG5" s="168" t="s">
        <v>7</v>
      </c>
      <c r="BH5" s="169"/>
      <c r="BI5" s="169"/>
      <c r="BK5" s="169"/>
    </row>
    <row r="6" spans="1:64" ht="15" x14ac:dyDescent="0.25">
      <c r="A6" s="39"/>
      <c r="B6" s="17" t="s">
        <v>1</v>
      </c>
      <c r="C6" s="17" t="s">
        <v>4</v>
      </c>
      <c r="D6" s="17" t="s">
        <v>5</v>
      </c>
      <c r="E6" s="52" t="s">
        <v>1</v>
      </c>
      <c r="F6" s="52" t="s">
        <v>4</v>
      </c>
      <c r="G6" s="52" t="s">
        <v>5</v>
      </c>
      <c r="H6" s="17" t="s">
        <v>1</v>
      </c>
      <c r="I6" s="60" t="s">
        <v>4</v>
      </c>
      <c r="J6" s="60" t="s">
        <v>5</v>
      </c>
      <c r="K6" s="52" t="s">
        <v>1</v>
      </c>
      <c r="L6" s="52" t="s">
        <v>4</v>
      </c>
      <c r="M6" s="52" t="s">
        <v>5</v>
      </c>
      <c r="N6" s="17" t="s">
        <v>1</v>
      </c>
      <c r="O6" s="60" t="s">
        <v>4</v>
      </c>
      <c r="P6" s="60" t="s">
        <v>5</v>
      </c>
      <c r="Q6" s="52" t="s">
        <v>1</v>
      </c>
      <c r="R6" s="52" t="s">
        <v>4</v>
      </c>
      <c r="S6" s="52" t="s">
        <v>5</v>
      </c>
      <c r="T6" s="17" t="s">
        <v>1</v>
      </c>
      <c r="U6" s="60" t="s">
        <v>4</v>
      </c>
      <c r="V6" s="60" t="s">
        <v>5</v>
      </c>
      <c r="W6" s="52" t="s">
        <v>1</v>
      </c>
      <c r="X6" s="52" t="s">
        <v>4</v>
      </c>
      <c r="Y6" s="52" t="s">
        <v>5</v>
      </c>
      <c r="Z6" s="17" t="s">
        <v>1</v>
      </c>
      <c r="AA6" s="60" t="s">
        <v>4</v>
      </c>
      <c r="AB6" s="60" t="s">
        <v>5</v>
      </c>
      <c r="AC6" s="52" t="s">
        <v>1</v>
      </c>
      <c r="AD6" s="52" t="s">
        <v>4</v>
      </c>
      <c r="AE6" s="52" t="s">
        <v>5</v>
      </c>
      <c r="AF6" s="17" t="s">
        <v>1</v>
      </c>
      <c r="AG6" s="60" t="s">
        <v>4</v>
      </c>
      <c r="AH6" s="60" t="s">
        <v>5</v>
      </c>
      <c r="AI6" s="52" t="s">
        <v>1</v>
      </c>
      <c r="AJ6" s="52" t="s">
        <v>4</v>
      </c>
      <c r="AK6" s="52" t="s">
        <v>5</v>
      </c>
      <c r="AL6" s="17" t="s">
        <v>1</v>
      </c>
      <c r="AM6" s="60" t="s">
        <v>4</v>
      </c>
      <c r="AN6" s="60" t="s">
        <v>5</v>
      </c>
      <c r="AO6" s="52" t="s">
        <v>1</v>
      </c>
      <c r="AP6" s="52" t="s">
        <v>4</v>
      </c>
      <c r="AQ6" s="52" t="s">
        <v>5</v>
      </c>
      <c r="AR6" s="17" t="s">
        <v>1</v>
      </c>
      <c r="AS6" s="60" t="s">
        <v>4</v>
      </c>
      <c r="AT6" s="60" t="s">
        <v>5</v>
      </c>
      <c r="AU6" s="52" t="s">
        <v>1</v>
      </c>
      <c r="AV6" s="52" t="s">
        <v>4</v>
      </c>
      <c r="AW6" s="52" t="s">
        <v>5</v>
      </c>
      <c r="AX6" s="17" t="s">
        <v>1</v>
      </c>
      <c r="AY6" s="60" t="s">
        <v>4</v>
      </c>
      <c r="AZ6" s="60" t="s">
        <v>5</v>
      </c>
      <c r="BA6" s="52" t="s">
        <v>1</v>
      </c>
      <c r="BB6" s="52" t="s">
        <v>4</v>
      </c>
      <c r="BC6" s="52" t="s">
        <v>5</v>
      </c>
      <c r="BD6" s="17" t="s">
        <v>1</v>
      </c>
      <c r="BE6" s="60" t="s">
        <v>4</v>
      </c>
      <c r="BF6" s="60" t="s">
        <v>5</v>
      </c>
      <c r="BG6" s="52" t="s">
        <v>1</v>
      </c>
      <c r="BH6" s="52" t="s">
        <v>4</v>
      </c>
      <c r="BI6" s="52" t="s">
        <v>5</v>
      </c>
      <c r="BK6" s="73"/>
    </row>
    <row r="7" spans="1:64" ht="15" x14ac:dyDescent="0.25">
      <c r="A7" s="21" t="s">
        <v>78</v>
      </c>
      <c r="B7" s="48">
        <f>C7+D7</f>
        <v>645</v>
      </c>
      <c r="C7" s="148">
        <v>555</v>
      </c>
      <c r="D7" s="148">
        <v>90</v>
      </c>
      <c r="E7" s="69">
        <f>F7+G7</f>
        <v>1078372.27</v>
      </c>
      <c r="F7" s="3">
        <v>927901.72</v>
      </c>
      <c r="G7" s="3">
        <v>150470.54999999999</v>
      </c>
      <c r="H7" s="48">
        <f t="shared" ref="H7:H8" si="0">I7+J7</f>
        <v>777</v>
      </c>
      <c r="I7" s="148">
        <v>516</v>
      </c>
      <c r="J7" s="148">
        <v>261</v>
      </c>
      <c r="K7" s="69">
        <f t="shared" ref="K7:K19" si="1">L7+M7</f>
        <v>79207.8</v>
      </c>
      <c r="L7" s="3">
        <v>52601.32</v>
      </c>
      <c r="M7" s="3">
        <v>26606.48</v>
      </c>
      <c r="N7" s="48"/>
      <c r="O7" s="3"/>
      <c r="P7" s="3"/>
      <c r="Q7" s="69"/>
      <c r="R7" s="3"/>
      <c r="S7" s="3"/>
      <c r="T7" s="48">
        <f t="shared" ref="T7:T8" si="2">U7+V7</f>
        <v>1131</v>
      </c>
      <c r="U7" s="11">
        <v>832</v>
      </c>
      <c r="V7" s="11">
        <v>299</v>
      </c>
      <c r="W7" s="69">
        <f t="shared" ref="W7:W19" si="3">X7+Y7</f>
        <v>1112532.8900000001</v>
      </c>
      <c r="X7" s="3">
        <v>818415</v>
      </c>
      <c r="Y7" s="3">
        <v>294117.89</v>
      </c>
      <c r="Z7" s="48">
        <f t="shared" ref="Z7:Z8" si="4">AA7+AB7</f>
        <v>2880</v>
      </c>
      <c r="AA7" s="148">
        <v>2480</v>
      </c>
      <c r="AB7" s="148">
        <v>400</v>
      </c>
      <c r="AC7" s="69">
        <f t="shared" ref="AC7:AC19" si="5">AD7+AE7</f>
        <v>1839704.26</v>
      </c>
      <c r="AD7" s="3">
        <v>1584189.78</v>
      </c>
      <c r="AE7" s="3">
        <v>255514.48</v>
      </c>
      <c r="AF7" s="48">
        <f t="shared" ref="AF7:AF8" si="6">AG7+AH7</f>
        <v>1035</v>
      </c>
      <c r="AG7" s="148">
        <v>885</v>
      </c>
      <c r="AH7" s="148">
        <v>150</v>
      </c>
      <c r="AI7" s="69">
        <f t="shared" ref="AI7:AI19" si="7">AJ7+AK7</f>
        <v>388561.49</v>
      </c>
      <c r="AJ7" s="3">
        <v>332248.23</v>
      </c>
      <c r="AK7" s="3">
        <v>56313.26</v>
      </c>
      <c r="AL7" s="48">
        <f t="shared" ref="AL7:AL11" si="8">AM7+AN7</f>
        <v>266</v>
      </c>
      <c r="AM7" s="148">
        <v>182</v>
      </c>
      <c r="AN7" s="148">
        <v>84</v>
      </c>
      <c r="AO7" s="69">
        <f t="shared" ref="AO7:AO13" si="9">AP7+AQ7</f>
        <v>3590241.75</v>
      </c>
      <c r="AP7" s="3">
        <v>2456481.2000000002</v>
      </c>
      <c r="AQ7" s="3">
        <v>1133760.55</v>
      </c>
      <c r="AR7" s="48">
        <f t="shared" ref="AR7:AR8" si="10">AS7+AT7</f>
        <v>96</v>
      </c>
      <c r="AS7" s="11">
        <v>53</v>
      </c>
      <c r="AT7" s="11">
        <v>43</v>
      </c>
      <c r="AU7" s="69">
        <f t="shared" ref="AU7:AU19" si="11">AV7+AW7</f>
        <v>606143.24</v>
      </c>
      <c r="AV7" s="3">
        <v>334641.58</v>
      </c>
      <c r="AW7" s="3">
        <v>271501.65999999997</v>
      </c>
      <c r="AX7" s="48">
        <f t="shared" ref="AX7:AX8" si="12">AY7+AZ7</f>
        <v>1256</v>
      </c>
      <c r="AY7" s="11">
        <v>863</v>
      </c>
      <c r="AZ7" s="11">
        <v>393</v>
      </c>
      <c r="BA7" s="69">
        <f t="shared" ref="BA7:BA19" si="13">BB7+BC7</f>
        <v>124896.64</v>
      </c>
      <c r="BB7" s="3">
        <v>85816.72</v>
      </c>
      <c r="BC7" s="3">
        <v>39079.919999999998</v>
      </c>
      <c r="BD7" s="48">
        <f t="shared" ref="BD7:BD8" si="14">BE7+BF7</f>
        <v>128</v>
      </c>
      <c r="BE7" s="11">
        <v>88</v>
      </c>
      <c r="BF7" s="11">
        <v>40</v>
      </c>
      <c r="BG7" s="69">
        <f t="shared" ref="BG7:BG10" si="15">BH7+BI7</f>
        <v>89768.960000000006</v>
      </c>
      <c r="BH7" s="3">
        <v>61716.160000000003</v>
      </c>
      <c r="BI7" s="3">
        <v>28052.799999999999</v>
      </c>
      <c r="BK7" s="55">
        <f t="shared" ref="BK7:BK38" si="16">E7+K7+Q7+W7+AC7+AI7+AO7+AU7+BA7+BG7</f>
        <v>8909429.3000000007</v>
      </c>
    </row>
    <row r="8" spans="1:64" ht="15" x14ac:dyDescent="0.25">
      <c r="A8" s="21" t="s">
        <v>79</v>
      </c>
      <c r="B8" s="48">
        <f>C8+D8</f>
        <v>3033</v>
      </c>
      <c r="C8" s="148">
        <v>539</v>
      </c>
      <c r="D8" s="148">
        <v>2494</v>
      </c>
      <c r="E8" s="69">
        <f t="shared" ref="E8:E10" si="17">F8+G8</f>
        <v>5070857.5200000005</v>
      </c>
      <c r="F8" s="3">
        <v>901151.4</v>
      </c>
      <c r="G8" s="3">
        <v>4169706.12</v>
      </c>
      <c r="H8" s="48">
        <f t="shared" si="0"/>
        <v>3513</v>
      </c>
      <c r="I8" s="148">
        <v>471</v>
      </c>
      <c r="J8" s="148">
        <v>3042</v>
      </c>
      <c r="K8" s="69">
        <f t="shared" si="1"/>
        <v>594936.71</v>
      </c>
      <c r="L8" s="3">
        <v>79765.210000000006</v>
      </c>
      <c r="M8" s="3">
        <v>515171.5</v>
      </c>
      <c r="N8" s="48"/>
      <c r="O8" s="3"/>
      <c r="P8" s="3"/>
      <c r="Q8" s="69"/>
      <c r="R8" s="3"/>
      <c r="S8" s="3"/>
      <c r="T8" s="48">
        <f t="shared" si="2"/>
        <v>5594</v>
      </c>
      <c r="U8" s="11">
        <v>671</v>
      </c>
      <c r="V8" s="11">
        <v>4923</v>
      </c>
      <c r="W8" s="69">
        <f t="shared" si="3"/>
        <v>4939779.88</v>
      </c>
      <c r="X8" s="3">
        <v>592526.32999999996</v>
      </c>
      <c r="Y8" s="3">
        <v>4347253.55</v>
      </c>
      <c r="Z8" s="48">
        <f t="shared" si="4"/>
        <v>13833</v>
      </c>
      <c r="AA8" s="148">
        <v>2035</v>
      </c>
      <c r="AB8" s="148">
        <v>11798</v>
      </c>
      <c r="AC8" s="69">
        <f t="shared" si="5"/>
        <v>12363476.619999999</v>
      </c>
      <c r="AD8" s="3">
        <v>1818815.51</v>
      </c>
      <c r="AE8" s="3">
        <v>10544661.109999999</v>
      </c>
      <c r="AF8" s="48">
        <f t="shared" si="6"/>
        <v>5742</v>
      </c>
      <c r="AG8" s="148">
        <v>825</v>
      </c>
      <c r="AH8" s="148">
        <v>4917</v>
      </c>
      <c r="AI8" s="69">
        <f t="shared" si="7"/>
        <v>2587402.4899999998</v>
      </c>
      <c r="AJ8" s="3">
        <v>371753.23</v>
      </c>
      <c r="AK8" s="3">
        <v>2215649.2599999998</v>
      </c>
      <c r="AL8" s="48">
        <f t="shared" si="8"/>
        <v>1582</v>
      </c>
      <c r="AM8" s="148">
        <v>256</v>
      </c>
      <c r="AN8" s="148">
        <v>1326</v>
      </c>
      <c r="AO8" s="69">
        <f t="shared" si="9"/>
        <v>29004367.550000001</v>
      </c>
      <c r="AP8" s="3">
        <v>4693500.6900000004</v>
      </c>
      <c r="AQ8" s="3">
        <v>24310866.859999999</v>
      </c>
      <c r="AR8" s="48">
        <f t="shared" si="10"/>
        <v>421</v>
      </c>
      <c r="AS8" s="11">
        <v>51</v>
      </c>
      <c r="AT8" s="11">
        <v>370</v>
      </c>
      <c r="AU8" s="69">
        <f t="shared" si="11"/>
        <v>3242677.3200000003</v>
      </c>
      <c r="AV8" s="3">
        <v>392818.39</v>
      </c>
      <c r="AW8" s="3">
        <v>2849858.93</v>
      </c>
      <c r="AX8" s="48">
        <f t="shared" si="12"/>
        <v>7215</v>
      </c>
      <c r="AY8" s="11">
        <v>1037</v>
      </c>
      <c r="AZ8" s="11">
        <v>6178</v>
      </c>
      <c r="BA8" s="69">
        <f t="shared" si="13"/>
        <v>928843.5</v>
      </c>
      <c r="BB8" s="3">
        <v>133501.14000000001</v>
      </c>
      <c r="BC8" s="3">
        <v>795342.36</v>
      </c>
      <c r="BD8" s="48">
        <f t="shared" si="14"/>
        <v>534</v>
      </c>
      <c r="BE8" s="11">
        <v>77</v>
      </c>
      <c r="BF8" s="11">
        <v>457</v>
      </c>
      <c r="BG8" s="69">
        <f t="shared" si="15"/>
        <v>398533.76999999996</v>
      </c>
      <c r="BH8" s="3">
        <v>57466.48</v>
      </c>
      <c r="BI8" s="3">
        <v>341067.29</v>
      </c>
      <c r="BK8" s="55">
        <f t="shared" si="16"/>
        <v>59130875.359999999</v>
      </c>
    </row>
    <row r="9" spans="1:64" ht="15" x14ac:dyDescent="0.25">
      <c r="A9" s="21" t="s">
        <v>80</v>
      </c>
      <c r="B9" s="48">
        <f t="shared" ref="B9:B10" si="18">C9+D9</f>
        <v>1753</v>
      </c>
      <c r="C9" s="148">
        <v>731</v>
      </c>
      <c r="D9" s="148">
        <v>1022</v>
      </c>
      <c r="E9" s="69">
        <f t="shared" si="17"/>
        <v>2930831.9299999997</v>
      </c>
      <c r="F9" s="3">
        <v>1222155.24</v>
      </c>
      <c r="G9" s="3">
        <v>1708676.69</v>
      </c>
      <c r="H9" s="48">
        <f t="shared" ref="H9:H19" si="19">I9+J9</f>
        <v>2413</v>
      </c>
      <c r="I9" s="148">
        <v>855</v>
      </c>
      <c r="J9" s="148">
        <v>1558</v>
      </c>
      <c r="K9" s="69">
        <f t="shared" si="1"/>
        <v>238826.8</v>
      </c>
      <c r="L9" s="3">
        <v>84623.67</v>
      </c>
      <c r="M9" s="3">
        <v>154203.13</v>
      </c>
      <c r="N9" s="48"/>
      <c r="O9" s="3"/>
      <c r="P9" s="3"/>
      <c r="Q9" s="69"/>
      <c r="R9" s="3"/>
      <c r="S9" s="3"/>
      <c r="T9" s="48">
        <f t="shared" ref="T9:T13" si="20">U9+V9</f>
        <v>2393</v>
      </c>
      <c r="U9" s="11">
        <v>871</v>
      </c>
      <c r="V9" s="11">
        <v>1522</v>
      </c>
      <c r="W9" s="69">
        <f t="shared" si="3"/>
        <v>2565808.2400000002</v>
      </c>
      <c r="X9" s="3">
        <v>933898.44</v>
      </c>
      <c r="Y9" s="3">
        <v>1631909.8</v>
      </c>
      <c r="Z9" s="48">
        <f t="shared" ref="Z9:Z19" si="21">AA9+AB9</f>
        <v>7330</v>
      </c>
      <c r="AA9" s="148">
        <v>2916</v>
      </c>
      <c r="AB9" s="148">
        <v>4414</v>
      </c>
      <c r="AC9" s="69">
        <f t="shared" si="5"/>
        <v>5072458.6900000004</v>
      </c>
      <c r="AD9" s="3">
        <v>2017911.26</v>
      </c>
      <c r="AE9" s="3">
        <v>3054547.43</v>
      </c>
      <c r="AF9" s="48">
        <f t="shared" ref="AF9:AF13" si="22">AG9+AH9</f>
        <v>3207</v>
      </c>
      <c r="AG9" s="148">
        <v>1368</v>
      </c>
      <c r="AH9" s="148">
        <v>1839</v>
      </c>
      <c r="AI9" s="69">
        <f t="shared" si="7"/>
        <v>1089226.8500000001</v>
      </c>
      <c r="AJ9" s="3">
        <v>464628.1</v>
      </c>
      <c r="AK9" s="3">
        <v>624598.75</v>
      </c>
      <c r="AL9" s="48">
        <f t="shared" si="8"/>
        <v>666</v>
      </c>
      <c r="AM9" s="148">
        <v>265</v>
      </c>
      <c r="AN9" s="148">
        <v>401</v>
      </c>
      <c r="AO9" s="69">
        <f t="shared" si="9"/>
        <v>8832876.2300000004</v>
      </c>
      <c r="AP9" s="3">
        <v>3514582.88</v>
      </c>
      <c r="AQ9" s="3">
        <v>5318293.3499999996</v>
      </c>
      <c r="AR9" s="48">
        <f t="shared" ref="AR9:AR19" si="23">AS9+AT9</f>
        <v>241</v>
      </c>
      <c r="AS9" s="11">
        <v>82</v>
      </c>
      <c r="AT9" s="11">
        <v>159</v>
      </c>
      <c r="AU9" s="69">
        <f t="shared" si="11"/>
        <v>1706426.9</v>
      </c>
      <c r="AV9" s="3">
        <v>580609.98</v>
      </c>
      <c r="AW9" s="3">
        <v>1125816.92</v>
      </c>
      <c r="AX9" s="48">
        <f t="shared" ref="AX9:AX18" si="24">AY9+AZ9</f>
        <v>3164</v>
      </c>
      <c r="AY9" s="11">
        <v>1151</v>
      </c>
      <c r="AZ9" s="11">
        <v>2013</v>
      </c>
      <c r="BA9" s="69">
        <f t="shared" si="13"/>
        <v>314628.16000000003</v>
      </c>
      <c r="BB9" s="3">
        <v>114455.44</v>
      </c>
      <c r="BC9" s="3">
        <v>200172.72</v>
      </c>
      <c r="BD9" s="48">
        <f t="shared" ref="BD9:BD10" si="25">BE9+BF9</f>
        <v>342</v>
      </c>
      <c r="BE9" s="11">
        <v>124</v>
      </c>
      <c r="BF9" s="11">
        <v>218</v>
      </c>
      <c r="BG9" s="69">
        <f t="shared" si="15"/>
        <v>239851.44</v>
      </c>
      <c r="BH9" s="3">
        <v>86963.68</v>
      </c>
      <c r="BI9" s="3">
        <v>152887.76</v>
      </c>
      <c r="BK9" s="55">
        <f t="shared" si="16"/>
        <v>22990935.240000002</v>
      </c>
    </row>
    <row r="10" spans="1:64" ht="15" x14ac:dyDescent="0.25">
      <c r="A10" s="21" t="s">
        <v>81</v>
      </c>
      <c r="B10" s="48">
        <f t="shared" si="18"/>
        <v>1347</v>
      </c>
      <c r="C10" s="148">
        <v>537</v>
      </c>
      <c r="D10" s="148">
        <v>810</v>
      </c>
      <c r="E10" s="69">
        <f t="shared" si="17"/>
        <v>2252042.56</v>
      </c>
      <c r="F10" s="3">
        <v>897807.61</v>
      </c>
      <c r="G10" s="3">
        <v>1354234.95</v>
      </c>
      <c r="H10" s="48">
        <f t="shared" si="19"/>
        <v>1234</v>
      </c>
      <c r="I10" s="148">
        <v>500</v>
      </c>
      <c r="J10" s="148">
        <v>734</v>
      </c>
      <c r="K10" s="69">
        <f t="shared" si="1"/>
        <v>276963.23</v>
      </c>
      <c r="L10" s="3">
        <v>112221.73</v>
      </c>
      <c r="M10" s="3">
        <v>164741.5</v>
      </c>
      <c r="N10" s="48"/>
      <c r="O10" s="3"/>
      <c r="P10" s="3"/>
      <c r="Q10" s="69"/>
      <c r="R10" s="3"/>
      <c r="S10" s="3"/>
      <c r="T10" s="48">
        <f t="shared" si="20"/>
        <v>2730</v>
      </c>
      <c r="U10" s="11">
        <v>1062</v>
      </c>
      <c r="V10" s="11">
        <v>1668</v>
      </c>
      <c r="W10" s="69">
        <f t="shared" si="3"/>
        <v>2499922.33</v>
      </c>
      <c r="X10" s="3">
        <v>972497.26</v>
      </c>
      <c r="Y10" s="3">
        <v>1527425.07</v>
      </c>
      <c r="Z10" s="48">
        <f t="shared" si="21"/>
        <v>6033</v>
      </c>
      <c r="AA10" s="148">
        <v>2540</v>
      </c>
      <c r="AB10" s="148">
        <v>3493</v>
      </c>
      <c r="AC10" s="69">
        <f t="shared" si="5"/>
        <v>4331714.8099999996</v>
      </c>
      <c r="AD10" s="3">
        <v>1823728.76</v>
      </c>
      <c r="AE10" s="3">
        <v>2507986.0499999998</v>
      </c>
      <c r="AF10" s="48">
        <f t="shared" si="22"/>
        <v>2524</v>
      </c>
      <c r="AG10" s="148">
        <v>1002</v>
      </c>
      <c r="AH10" s="148">
        <v>1522</v>
      </c>
      <c r="AI10" s="69">
        <f t="shared" si="7"/>
        <v>941250.13</v>
      </c>
      <c r="AJ10" s="3">
        <v>373665.86</v>
      </c>
      <c r="AK10" s="3">
        <v>567584.27</v>
      </c>
      <c r="AL10" s="48">
        <f t="shared" si="8"/>
        <v>587</v>
      </c>
      <c r="AM10" s="148">
        <v>240</v>
      </c>
      <c r="AN10" s="148">
        <v>347</v>
      </c>
      <c r="AO10" s="69">
        <f t="shared" si="9"/>
        <v>8016290.0899999999</v>
      </c>
      <c r="AP10" s="3">
        <v>3277529.17</v>
      </c>
      <c r="AQ10" s="3">
        <v>4738760.92</v>
      </c>
      <c r="AR10" s="48">
        <f t="shared" si="23"/>
        <v>197</v>
      </c>
      <c r="AS10" s="11">
        <v>63</v>
      </c>
      <c r="AT10" s="11">
        <v>134</v>
      </c>
      <c r="AU10" s="69">
        <f t="shared" si="11"/>
        <v>1294440.3999999999</v>
      </c>
      <c r="AV10" s="3">
        <v>413958.1</v>
      </c>
      <c r="AW10" s="3">
        <v>880482.3</v>
      </c>
      <c r="AX10" s="48">
        <f t="shared" si="24"/>
        <v>2441</v>
      </c>
      <c r="AY10" s="11">
        <v>944</v>
      </c>
      <c r="AZ10" s="11">
        <v>1497</v>
      </c>
      <c r="BA10" s="69">
        <f t="shared" si="13"/>
        <v>242733.03999999998</v>
      </c>
      <c r="BB10" s="3">
        <v>93871.360000000001</v>
      </c>
      <c r="BC10" s="3">
        <v>148861.68</v>
      </c>
      <c r="BD10" s="48">
        <f t="shared" si="25"/>
        <v>234</v>
      </c>
      <c r="BE10" s="11">
        <v>90</v>
      </c>
      <c r="BF10" s="11">
        <v>144</v>
      </c>
      <c r="BG10" s="69">
        <f t="shared" si="15"/>
        <v>164108.88</v>
      </c>
      <c r="BH10" s="3">
        <v>63118.8</v>
      </c>
      <c r="BI10" s="3">
        <v>100990.08</v>
      </c>
      <c r="BK10" s="55">
        <f t="shared" si="16"/>
        <v>20019465.469999995</v>
      </c>
    </row>
    <row r="11" spans="1:64" ht="15" x14ac:dyDescent="0.25">
      <c r="A11" s="21" t="s">
        <v>11</v>
      </c>
      <c r="B11" s="48"/>
      <c r="C11" s="11"/>
      <c r="D11" s="11"/>
      <c r="E11" s="69"/>
      <c r="F11" s="3"/>
      <c r="G11" s="3"/>
      <c r="H11" s="48">
        <f t="shared" si="19"/>
        <v>1147</v>
      </c>
      <c r="I11" s="148">
        <v>310</v>
      </c>
      <c r="J11" s="148">
        <v>837</v>
      </c>
      <c r="K11" s="69">
        <f t="shared" si="1"/>
        <v>93508.55</v>
      </c>
      <c r="L11" s="3">
        <v>25272.58</v>
      </c>
      <c r="M11" s="3">
        <v>68235.97</v>
      </c>
      <c r="N11" s="48"/>
      <c r="O11" s="3"/>
      <c r="P11" s="3"/>
      <c r="Q11" s="69"/>
      <c r="R11" s="3"/>
      <c r="S11" s="3"/>
      <c r="T11" s="48">
        <f t="shared" si="20"/>
        <v>1641</v>
      </c>
      <c r="U11" s="11">
        <v>384</v>
      </c>
      <c r="V11" s="11">
        <v>1257</v>
      </c>
      <c r="W11" s="69">
        <f t="shared" si="3"/>
        <v>1450380.11</v>
      </c>
      <c r="X11" s="3">
        <v>339394.25</v>
      </c>
      <c r="Y11" s="3">
        <v>1110985.8600000001</v>
      </c>
      <c r="Z11" s="48">
        <f t="shared" si="21"/>
        <v>17540</v>
      </c>
      <c r="AA11" s="148">
        <v>4548</v>
      </c>
      <c r="AB11" s="148">
        <v>12992</v>
      </c>
      <c r="AC11" s="69">
        <f t="shared" si="5"/>
        <v>13221787.41</v>
      </c>
      <c r="AD11" s="3">
        <v>3428317.51</v>
      </c>
      <c r="AE11" s="3">
        <v>9793469.9000000004</v>
      </c>
      <c r="AF11" s="48">
        <f t="shared" si="22"/>
        <v>5025</v>
      </c>
      <c r="AG11" s="148">
        <v>960</v>
      </c>
      <c r="AH11" s="148">
        <v>4065</v>
      </c>
      <c r="AI11" s="69">
        <f t="shared" si="7"/>
        <v>2588159.33</v>
      </c>
      <c r="AJ11" s="3">
        <v>494454.32</v>
      </c>
      <c r="AK11" s="3">
        <v>2093705.01</v>
      </c>
      <c r="AL11" s="48">
        <f t="shared" si="8"/>
        <v>114</v>
      </c>
      <c r="AM11" s="148">
        <v>27</v>
      </c>
      <c r="AN11" s="148">
        <v>87</v>
      </c>
      <c r="AO11" s="69">
        <f t="shared" si="9"/>
        <v>2612165.06</v>
      </c>
      <c r="AP11" s="3">
        <v>618670.67000000004</v>
      </c>
      <c r="AQ11" s="3">
        <v>1993494.39</v>
      </c>
      <c r="AR11" s="48">
        <f t="shared" si="23"/>
        <v>367</v>
      </c>
      <c r="AS11" s="11">
        <v>93</v>
      </c>
      <c r="AT11" s="11">
        <v>274</v>
      </c>
      <c r="AU11" s="69">
        <f t="shared" si="11"/>
        <v>2435723.4</v>
      </c>
      <c r="AV11" s="3">
        <v>617226.91</v>
      </c>
      <c r="AW11" s="3">
        <v>1818496.49</v>
      </c>
      <c r="AX11" s="48">
        <f t="shared" si="24"/>
        <v>7410</v>
      </c>
      <c r="AY11" s="11">
        <v>1789</v>
      </c>
      <c r="AZ11" s="11">
        <v>5621</v>
      </c>
      <c r="BA11" s="69">
        <f t="shared" si="13"/>
        <v>905060.39999999991</v>
      </c>
      <c r="BB11" s="3">
        <v>218509.18</v>
      </c>
      <c r="BC11" s="3">
        <v>686551.22</v>
      </c>
      <c r="BD11" s="48"/>
      <c r="BE11" s="11"/>
      <c r="BF11" s="11"/>
      <c r="BG11" s="69"/>
      <c r="BH11" s="3"/>
      <c r="BI11" s="3"/>
      <c r="BK11" s="55">
        <f t="shared" si="16"/>
        <v>23306784.259999994</v>
      </c>
    </row>
    <row r="12" spans="1:64" ht="15" x14ac:dyDescent="0.25">
      <c r="A12" s="21" t="s">
        <v>12</v>
      </c>
      <c r="B12" s="48"/>
      <c r="C12" s="11"/>
      <c r="D12" s="11"/>
      <c r="E12" s="69"/>
      <c r="F12" s="3"/>
      <c r="G12" s="3"/>
      <c r="H12" s="48">
        <f t="shared" si="19"/>
        <v>1694</v>
      </c>
      <c r="I12" s="148">
        <v>351</v>
      </c>
      <c r="J12" s="148">
        <v>1343</v>
      </c>
      <c r="K12" s="69">
        <f t="shared" si="1"/>
        <v>220449.93</v>
      </c>
      <c r="L12" s="3">
        <v>45677.64</v>
      </c>
      <c r="M12" s="3">
        <v>174772.29</v>
      </c>
      <c r="N12" s="48"/>
      <c r="O12" s="3"/>
      <c r="P12" s="3"/>
      <c r="Q12" s="69"/>
      <c r="R12" s="3"/>
      <c r="S12" s="3"/>
      <c r="T12" s="48">
        <f t="shared" si="20"/>
        <v>2485</v>
      </c>
      <c r="U12" s="11">
        <v>503</v>
      </c>
      <c r="V12" s="11">
        <v>1982</v>
      </c>
      <c r="W12" s="69">
        <f t="shared" si="3"/>
        <v>2262566.5700000003</v>
      </c>
      <c r="X12" s="3">
        <v>457976.25</v>
      </c>
      <c r="Y12" s="3">
        <v>1804590.32</v>
      </c>
      <c r="Z12" s="48">
        <f t="shared" si="21"/>
        <v>21235</v>
      </c>
      <c r="AA12" s="148">
        <v>4772</v>
      </c>
      <c r="AB12" s="148">
        <v>16463</v>
      </c>
      <c r="AC12" s="69">
        <f t="shared" si="5"/>
        <v>14386753.300000001</v>
      </c>
      <c r="AD12" s="3">
        <v>3233039.17</v>
      </c>
      <c r="AE12" s="3">
        <v>11153714.130000001</v>
      </c>
      <c r="AF12" s="48">
        <f t="shared" si="22"/>
        <v>5906</v>
      </c>
      <c r="AG12" s="148">
        <v>1139</v>
      </c>
      <c r="AH12" s="148">
        <v>4767</v>
      </c>
      <c r="AI12" s="69">
        <f t="shared" si="7"/>
        <v>3362706.01</v>
      </c>
      <c r="AJ12" s="3">
        <v>648513.74</v>
      </c>
      <c r="AK12" s="3">
        <v>2714192.27</v>
      </c>
      <c r="AL12" s="48">
        <f t="shared" ref="AL12:AL13" si="26">AM12+AN12</f>
        <v>355</v>
      </c>
      <c r="AM12" s="148">
        <v>57</v>
      </c>
      <c r="AN12" s="148">
        <v>298</v>
      </c>
      <c r="AO12" s="69">
        <f t="shared" si="9"/>
        <v>6302944.3399999999</v>
      </c>
      <c r="AP12" s="3">
        <v>1012022.05</v>
      </c>
      <c r="AQ12" s="3">
        <v>5290922.29</v>
      </c>
      <c r="AR12" s="48">
        <f t="shared" si="23"/>
        <v>387</v>
      </c>
      <c r="AS12" s="11">
        <v>77</v>
      </c>
      <c r="AT12" s="11">
        <v>310</v>
      </c>
      <c r="AU12" s="69">
        <f t="shared" si="11"/>
        <v>2635614.0500000003</v>
      </c>
      <c r="AV12" s="3">
        <v>524398.66</v>
      </c>
      <c r="AW12" s="3">
        <v>2111215.39</v>
      </c>
      <c r="AX12" s="48">
        <f t="shared" si="24"/>
        <v>7822</v>
      </c>
      <c r="AY12" s="11">
        <v>1591</v>
      </c>
      <c r="AZ12" s="11">
        <v>6231</v>
      </c>
      <c r="BA12" s="69">
        <f t="shared" si="13"/>
        <v>964719.68</v>
      </c>
      <c r="BB12" s="3">
        <v>196224.62</v>
      </c>
      <c r="BC12" s="3">
        <v>768495.06</v>
      </c>
      <c r="BD12" s="48">
        <f t="shared" ref="BD12:BD14" si="27">BE12+BF12</f>
        <v>375</v>
      </c>
      <c r="BE12" s="11">
        <v>76</v>
      </c>
      <c r="BF12" s="11">
        <v>299</v>
      </c>
      <c r="BG12" s="69">
        <f t="shared" ref="BG12:BG14" si="28">BH12+BI12</f>
        <v>262995</v>
      </c>
      <c r="BH12" s="3">
        <v>53300.32</v>
      </c>
      <c r="BI12" s="3">
        <v>209694.68</v>
      </c>
      <c r="BK12" s="55">
        <f t="shared" si="16"/>
        <v>30398748.880000003</v>
      </c>
    </row>
    <row r="13" spans="1:64" ht="30" x14ac:dyDescent="0.25">
      <c r="A13" s="21" t="s">
        <v>13</v>
      </c>
      <c r="B13" s="48"/>
      <c r="C13" s="11"/>
      <c r="D13" s="11"/>
      <c r="E13" s="69"/>
      <c r="F13" s="3"/>
      <c r="G13" s="3"/>
      <c r="H13" s="48">
        <f t="shared" si="19"/>
        <v>8157</v>
      </c>
      <c r="I13" s="148">
        <v>2319</v>
      </c>
      <c r="J13" s="148">
        <v>5838</v>
      </c>
      <c r="K13" s="69">
        <f t="shared" si="1"/>
        <v>850555.75</v>
      </c>
      <c r="L13" s="3">
        <v>241809.34</v>
      </c>
      <c r="M13" s="3">
        <v>608746.41</v>
      </c>
      <c r="N13" s="48">
        <f>O13+P13</f>
        <v>2562</v>
      </c>
      <c r="O13" s="148">
        <v>686</v>
      </c>
      <c r="P13" s="148">
        <v>1876</v>
      </c>
      <c r="Q13" s="69">
        <f t="shared" ref="Q13" si="29">R13+S13</f>
        <v>1184979.0899999999</v>
      </c>
      <c r="R13" s="3">
        <v>317289.48</v>
      </c>
      <c r="S13" s="3">
        <v>867689.61</v>
      </c>
      <c r="T13" s="48">
        <f t="shared" si="20"/>
        <v>11336</v>
      </c>
      <c r="U13" s="11">
        <v>3463</v>
      </c>
      <c r="V13" s="11">
        <v>7873</v>
      </c>
      <c r="W13" s="69">
        <f t="shared" si="3"/>
        <v>10713411.059999999</v>
      </c>
      <c r="X13" s="3">
        <v>3272807.21</v>
      </c>
      <c r="Y13" s="3">
        <v>7440603.8499999996</v>
      </c>
      <c r="Z13" s="48">
        <f t="shared" si="21"/>
        <v>21082</v>
      </c>
      <c r="AA13" s="148">
        <v>6138</v>
      </c>
      <c r="AB13" s="148">
        <v>14944</v>
      </c>
      <c r="AC13" s="69">
        <f t="shared" si="5"/>
        <v>18905029.5</v>
      </c>
      <c r="AD13" s="3">
        <v>5504177.5499999998</v>
      </c>
      <c r="AE13" s="3">
        <v>13400851.949999999</v>
      </c>
      <c r="AF13" s="48">
        <f t="shared" si="22"/>
        <v>3207</v>
      </c>
      <c r="AG13" s="148">
        <v>725</v>
      </c>
      <c r="AH13" s="148">
        <v>2482</v>
      </c>
      <c r="AI13" s="69">
        <f t="shared" si="7"/>
        <v>2198735.62</v>
      </c>
      <c r="AJ13" s="3">
        <v>497063.71</v>
      </c>
      <c r="AK13" s="3">
        <v>1701671.91</v>
      </c>
      <c r="AL13" s="48">
        <f t="shared" si="26"/>
        <v>3500</v>
      </c>
      <c r="AM13" s="148">
        <v>1126</v>
      </c>
      <c r="AN13" s="148">
        <v>2374</v>
      </c>
      <c r="AO13" s="69">
        <f t="shared" si="9"/>
        <v>73193258.390000001</v>
      </c>
      <c r="AP13" s="3">
        <v>23547316.84</v>
      </c>
      <c r="AQ13" s="3">
        <v>49645941.549999997</v>
      </c>
      <c r="AR13" s="48">
        <f t="shared" si="23"/>
        <v>659</v>
      </c>
      <c r="AS13" s="11">
        <v>212</v>
      </c>
      <c r="AT13" s="11">
        <v>447</v>
      </c>
      <c r="AU13" s="69">
        <f t="shared" si="11"/>
        <v>8107813.5099999998</v>
      </c>
      <c r="AV13" s="3">
        <v>2608279.92</v>
      </c>
      <c r="AW13" s="3">
        <v>5499533.5899999999</v>
      </c>
      <c r="AX13" s="48">
        <f t="shared" si="24"/>
        <v>3920</v>
      </c>
      <c r="AY13" s="11">
        <v>1177</v>
      </c>
      <c r="AZ13" s="11">
        <v>2743</v>
      </c>
      <c r="BA13" s="69">
        <f t="shared" si="13"/>
        <v>2058332.3800000001</v>
      </c>
      <c r="BB13" s="3">
        <v>618024.80000000005</v>
      </c>
      <c r="BC13" s="3">
        <v>1440307.58</v>
      </c>
      <c r="BD13" s="48">
        <f t="shared" si="27"/>
        <v>3883</v>
      </c>
      <c r="BE13" s="11">
        <v>1166</v>
      </c>
      <c r="BF13" s="11">
        <v>2717</v>
      </c>
      <c r="BG13" s="69">
        <f t="shared" si="28"/>
        <v>3283355.28</v>
      </c>
      <c r="BH13" s="3">
        <v>985936.71</v>
      </c>
      <c r="BI13" s="3">
        <v>2297418.5699999998</v>
      </c>
      <c r="BK13" s="55">
        <f t="shared" si="16"/>
        <v>120495470.58</v>
      </c>
    </row>
    <row r="14" spans="1:64" ht="19.5" customHeight="1" x14ac:dyDescent="0.25">
      <c r="A14" s="21" t="s">
        <v>14</v>
      </c>
      <c r="B14" s="48"/>
      <c r="C14" s="11"/>
      <c r="D14" s="11"/>
      <c r="E14" s="69"/>
      <c r="F14" s="3"/>
      <c r="G14" s="3"/>
      <c r="H14" s="48">
        <f t="shared" si="19"/>
        <v>2796</v>
      </c>
      <c r="I14" s="148">
        <v>862</v>
      </c>
      <c r="J14" s="148">
        <v>1934</v>
      </c>
      <c r="K14" s="69">
        <f t="shared" si="1"/>
        <v>270414.24</v>
      </c>
      <c r="L14" s="3">
        <v>83368.05</v>
      </c>
      <c r="M14" s="3">
        <v>187046.19</v>
      </c>
      <c r="N14" s="48"/>
      <c r="O14" s="3"/>
      <c r="P14" s="3"/>
      <c r="Q14" s="69"/>
      <c r="R14" s="3"/>
      <c r="S14" s="3"/>
      <c r="T14" s="48">
        <f>U14+V14</f>
        <v>6177</v>
      </c>
      <c r="U14" s="11">
        <v>1704</v>
      </c>
      <c r="V14" s="11">
        <v>4473</v>
      </c>
      <c r="W14" s="69">
        <f t="shared" si="3"/>
        <v>5049760.5</v>
      </c>
      <c r="X14" s="3">
        <v>1393037.38</v>
      </c>
      <c r="Y14" s="3">
        <v>3656723.12</v>
      </c>
      <c r="Z14" s="48">
        <f t="shared" si="21"/>
        <v>35349</v>
      </c>
      <c r="AA14" s="148">
        <v>11288</v>
      </c>
      <c r="AB14" s="148">
        <v>24061</v>
      </c>
      <c r="AC14" s="69">
        <f t="shared" si="5"/>
        <v>22943857.559999999</v>
      </c>
      <c r="AD14" s="3">
        <v>7326664.5199999996</v>
      </c>
      <c r="AE14" s="3">
        <v>15617193.039999999</v>
      </c>
      <c r="AF14" s="48">
        <f t="shared" ref="AF14:AF19" si="30">AG14+AH14</f>
        <v>5909</v>
      </c>
      <c r="AG14" s="148">
        <v>1600</v>
      </c>
      <c r="AH14" s="148">
        <v>4309</v>
      </c>
      <c r="AI14" s="69">
        <f t="shared" si="7"/>
        <v>2326419.13</v>
      </c>
      <c r="AJ14" s="3">
        <v>629932.41</v>
      </c>
      <c r="AK14" s="3">
        <v>1696486.72</v>
      </c>
      <c r="AL14" s="48"/>
      <c r="AM14" s="3"/>
      <c r="AN14" s="3"/>
      <c r="AO14" s="69"/>
      <c r="AP14" s="3"/>
      <c r="AQ14" s="3"/>
      <c r="AR14" s="48">
        <f t="shared" si="23"/>
        <v>676</v>
      </c>
      <c r="AS14" s="11">
        <v>217</v>
      </c>
      <c r="AT14" s="11">
        <v>459</v>
      </c>
      <c r="AU14" s="69">
        <f t="shared" si="11"/>
        <v>4509221.87</v>
      </c>
      <c r="AV14" s="3">
        <v>1447486.9</v>
      </c>
      <c r="AW14" s="3">
        <v>3061734.97</v>
      </c>
      <c r="AX14" s="48">
        <f t="shared" si="24"/>
        <v>12286</v>
      </c>
      <c r="AY14" s="11">
        <v>3811</v>
      </c>
      <c r="AZ14" s="11">
        <v>8475</v>
      </c>
      <c r="BA14" s="69">
        <f t="shared" si="13"/>
        <v>2620497.98</v>
      </c>
      <c r="BB14" s="3">
        <v>812853.48</v>
      </c>
      <c r="BC14" s="3">
        <v>1807644.5</v>
      </c>
      <c r="BD14" s="48">
        <f t="shared" si="27"/>
        <v>1484</v>
      </c>
      <c r="BE14" s="11">
        <v>460</v>
      </c>
      <c r="BF14" s="11">
        <v>1024</v>
      </c>
      <c r="BG14" s="69">
        <f t="shared" si="28"/>
        <v>608924.53</v>
      </c>
      <c r="BH14" s="3">
        <v>188750.19</v>
      </c>
      <c r="BI14" s="3">
        <v>420174.34</v>
      </c>
      <c r="BJ14" s="1"/>
      <c r="BK14" s="55">
        <f t="shared" si="16"/>
        <v>38329095.809999995</v>
      </c>
      <c r="BL14" s="4"/>
    </row>
    <row r="15" spans="1:64" ht="15" x14ac:dyDescent="0.25">
      <c r="A15" s="21" t="s">
        <v>15</v>
      </c>
      <c r="B15" s="48"/>
      <c r="C15" s="11"/>
      <c r="D15" s="11"/>
      <c r="E15" s="69"/>
      <c r="F15" s="3"/>
      <c r="G15" s="3"/>
      <c r="H15" s="48">
        <f t="shared" si="19"/>
        <v>870</v>
      </c>
      <c r="I15" s="148">
        <v>337</v>
      </c>
      <c r="J15" s="148">
        <v>533</v>
      </c>
      <c r="K15" s="69">
        <f t="shared" si="1"/>
        <v>205159.53999999998</v>
      </c>
      <c r="L15" s="3">
        <v>79469.84</v>
      </c>
      <c r="M15" s="3">
        <v>125689.7</v>
      </c>
      <c r="N15" s="48"/>
      <c r="O15" s="3"/>
      <c r="P15" s="3"/>
      <c r="Q15" s="69"/>
      <c r="R15" s="3"/>
      <c r="S15" s="3"/>
      <c r="T15" s="48">
        <f t="shared" ref="T15:T19" si="31">U15+V15</f>
        <v>2250</v>
      </c>
      <c r="U15" s="11">
        <v>786</v>
      </c>
      <c r="V15" s="11">
        <v>1464</v>
      </c>
      <c r="W15" s="69">
        <f t="shared" si="3"/>
        <v>1995897.94</v>
      </c>
      <c r="X15" s="3">
        <v>697233.68</v>
      </c>
      <c r="Y15" s="3">
        <v>1298664.26</v>
      </c>
      <c r="Z15" s="48">
        <f t="shared" si="21"/>
        <v>16401</v>
      </c>
      <c r="AA15" s="148">
        <v>6463</v>
      </c>
      <c r="AB15" s="148">
        <v>9938</v>
      </c>
      <c r="AC15" s="69">
        <f t="shared" si="5"/>
        <v>9674256.9700000007</v>
      </c>
      <c r="AD15" s="3">
        <v>3812250.64</v>
      </c>
      <c r="AE15" s="3">
        <v>5862006.3300000001</v>
      </c>
      <c r="AF15" s="48">
        <f t="shared" si="30"/>
        <v>4540</v>
      </c>
      <c r="AG15" s="148">
        <v>1633</v>
      </c>
      <c r="AH15" s="148">
        <v>2907</v>
      </c>
      <c r="AI15" s="69">
        <f t="shared" si="7"/>
        <v>2504690.4</v>
      </c>
      <c r="AJ15" s="3">
        <v>900916.17</v>
      </c>
      <c r="AK15" s="3">
        <v>1603774.23</v>
      </c>
      <c r="AL15" s="48"/>
      <c r="AM15" s="3"/>
      <c r="AN15" s="3"/>
      <c r="AO15" s="69"/>
      <c r="AP15" s="3"/>
      <c r="AQ15" s="3"/>
      <c r="AR15" s="48">
        <f t="shared" si="23"/>
        <v>128</v>
      </c>
      <c r="AS15" s="11">
        <v>37</v>
      </c>
      <c r="AT15" s="11">
        <v>91</v>
      </c>
      <c r="AU15" s="69">
        <f t="shared" si="11"/>
        <v>838900.02</v>
      </c>
      <c r="AV15" s="3">
        <v>242494.54</v>
      </c>
      <c r="AW15" s="3">
        <v>596405.48</v>
      </c>
      <c r="AX15" s="48">
        <f t="shared" si="24"/>
        <v>5504</v>
      </c>
      <c r="AY15" s="11">
        <v>2000</v>
      </c>
      <c r="AZ15" s="11">
        <v>3504</v>
      </c>
      <c r="BA15" s="69">
        <f t="shared" si="13"/>
        <v>547317.76000000001</v>
      </c>
      <c r="BB15" s="3">
        <v>198880</v>
      </c>
      <c r="BC15" s="3">
        <v>348437.76000000001</v>
      </c>
      <c r="BD15" s="48"/>
      <c r="BE15" s="11"/>
      <c r="BF15" s="11"/>
      <c r="BG15" s="69"/>
      <c r="BH15" s="3"/>
      <c r="BI15" s="3"/>
      <c r="BK15" s="55">
        <f t="shared" si="16"/>
        <v>15766222.630000001</v>
      </c>
    </row>
    <row r="16" spans="1:64" ht="15" x14ac:dyDescent="0.25">
      <c r="A16" s="21" t="s">
        <v>16</v>
      </c>
      <c r="B16" s="48"/>
      <c r="C16" s="11"/>
      <c r="D16" s="11"/>
      <c r="E16" s="69"/>
      <c r="F16" s="3"/>
      <c r="G16" s="3"/>
      <c r="H16" s="48">
        <f t="shared" si="19"/>
        <v>1451</v>
      </c>
      <c r="I16" s="148">
        <v>431</v>
      </c>
      <c r="J16" s="148">
        <v>1020</v>
      </c>
      <c r="K16" s="69">
        <f t="shared" si="1"/>
        <v>116299.32</v>
      </c>
      <c r="L16" s="3">
        <v>34545.15</v>
      </c>
      <c r="M16" s="3">
        <v>81754.17</v>
      </c>
      <c r="N16" s="48"/>
      <c r="O16" s="3"/>
      <c r="P16" s="3"/>
      <c r="Q16" s="69"/>
      <c r="R16" s="3"/>
      <c r="S16" s="3"/>
      <c r="T16" s="48">
        <f t="shared" si="31"/>
        <v>7770</v>
      </c>
      <c r="U16" s="11">
        <v>1939</v>
      </c>
      <c r="V16" s="11">
        <v>5831</v>
      </c>
      <c r="W16" s="69">
        <f t="shared" si="3"/>
        <v>6952650.2700000005</v>
      </c>
      <c r="X16" s="3">
        <v>1735030.74</v>
      </c>
      <c r="Y16" s="3">
        <v>5217619.53</v>
      </c>
      <c r="Z16" s="48">
        <f t="shared" si="21"/>
        <v>45319</v>
      </c>
      <c r="AA16" s="148">
        <v>13052</v>
      </c>
      <c r="AB16" s="148">
        <v>32267</v>
      </c>
      <c r="AC16" s="69">
        <f t="shared" si="5"/>
        <v>31789327.910000004</v>
      </c>
      <c r="AD16" s="3">
        <v>9155416.2200000007</v>
      </c>
      <c r="AE16" s="3">
        <v>22633911.690000001</v>
      </c>
      <c r="AF16" s="48">
        <f t="shared" si="30"/>
        <v>13233</v>
      </c>
      <c r="AG16" s="148">
        <v>3577</v>
      </c>
      <c r="AH16" s="148">
        <v>9656</v>
      </c>
      <c r="AI16" s="69">
        <f t="shared" si="7"/>
        <v>6465919.8500000006</v>
      </c>
      <c r="AJ16" s="3">
        <v>1747796.82</v>
      </c>
      <c r="AK16" s="3">
        <v>4718123.03</v>
      </c>
      <c r="AL16" s="48"/>
      <c r="AM16" s="3"/>
      <c r="AN16" s="3"/>
      <c r="AO16" s="69"/>
      <c r="AP16" s="3"/>
      <c r="AQ16" s="3"/>
      <c r="AR16" s="48">
        <f t="shared" si="23"/>
        <v>1031</v>
      </c>
      <c r="AS16" s="11">
        <v>279</v>
      </c>
      <c r="AT16" s="11">
        <v>752</v>
      </c>
      <c r="AU16" s="69">
        <f t="shared" si="11"/>
        <v>6962386.7799999993</v>
      </c>
      <c r="AV16" s="3">
        <v>1884098.85</v>
      </c>
      <c r="AW16" s="3">
        <v>5078287.93</v>
      </c>
      <c r="AX16" s="48">
        <f t="shared" si="24"/>
        <v>17160</v>
      </c>
      <c r="AY16" s="11">
        <v>4604</v>
      </c>
      <c r="AZ16" s="11">
        <v>12556</v>
      </c>
      <c r="BA16" s="69">
        <f t="shared" si="13"/>
        <v>2145605.4</v>
      </c>
      <c r="BB16" s="3">
        <v>575662.43000000005</v>
      </c>
      <c r="BC16" s="3">
        <v>1569942.97</v>
      </c>
      <c r="BD16" s="48">
        <f t="shared" ref="BD16:BD18" si="32">BE16+BF16</f>
        <v>1424</v>
      </c>
      <c r="BE16" s="11">
        <v>382</v>
      </c>
      <c r="BF16" s="11">
        <v>1042</v>
      </c>
      <c r="BG16" s="69">
        <f t="shared" ref="BG16:BG27" si="33">BH16+BI16</f>
        <v>376605.27999999997</v>
      </c>
      <c r="BH16" s="3">
        <v>101027.54</v>
      </c>
      <c r="BI16" s="3">
        <v>275577.74</v>
      </c>
      <c r="BK16" s="55">
        <f t="shared" si="16"/>
        <v>54808794.81000001</v>
      </c>
    </row>
    <row r="17" spans="1:66" ht="15" x14ac:dyDescent="0.25">
      <c r="A17" s="21" t="s">
        <v>17</v>
      </c>
      <c r="B17" s="48"/>
      <c r="C17" s="11"/>
      <c r="D17" s="11"/>
      <c r="E17" s="69"/>
      <c r="F17" s="3"/>
      <c r="G17" s="3"/>
      <c r="H17" s="48">
        <f t="shared" si="19"/>
        <v>6707</v>
      </c>
      <c r="I17" s="148">
        <v>1875</v>
      </c>
      <c r="J17" s="148">
        <v>4832</v>
      </c>
      <c r="K17" s="69">
        <f t="shared" si="1"/>
        <v>1754232.8800000001</v>
      </c>
      <c r="L17" s="3">
        <v>490411.01</v>
      </c>
      <c r="M17" s="3">
        <v>1263821.8700000001</v>
      </c>
      <c r="N17" s="48"/>
      <c r="O17" s="3"/>
      <c r="P17" s="3"/>
      <c r="Q17" s="69"/>
      <c r="R17" s="3"/>
      <c r="S17" s="3"/>
      <c r="T17" s="48">
        <f t="shared" si="31"/>
        <v>2216</v>
      </c>
      <c r="U17" s="11">
        <v>814</v>
      </c>
      <c r="V17" s="11">
        <v>1402</v>
      </c>
      <c r="W17" s="69">
        <f t="shared" si="3"/>
        <v>1656828.85</v>
      </c>
      <c r="X17" s="3">
        <v>608600.49</v>
      </c>
      <c r="Y17" s="3">
        <v>1048228.36</v>
      </c>
      <c r="Z17" s="48">
        <f t="shared" si="21"/>
        <v>33183</v>
      </c>
      <c r="AA17" s="148">
        <v>12387</v>
      </c>
      <c r="AB17" s="148">
        <v>20796</v>
      </c>
      <c r="AC17" s="69">
        <f t="shared" si="5"/>
        <v>23052905.66</v>
      </c>
      <c r="AD17" s="3">
        <v>8605501.0800000001</v>
      </c>
      <c r="AE17" s="3">
        <v>14447404.58</v>
      </c>
      <c r="AF17" s="48">
        <f t="shared" si="30"/>
        <v>3394</v>
      </c>
      <c r="AG17" s="148">
        <v>1386</v>
      </c>
      <c r="AH17" s="148">
        <v>2008</v>
      </c>
      <c r="AI17" s="69">
        <f t="shared" si="7"/>
        <v>1428371.49</v>
      </c>
      <c r="AJ17" s="3">
        <v>583300.79</v>
      </c>
      <c r="AK17" s="3">
        <v>845070.7</v>
      </c>
      <c r="AL17" s="48"/>
      <c r="AM17" s="3"/>
      <c r="AN17" s="3"/>
      <c r="AO17" s="69"/>
      <c r="AP17" s="3"/>
      <c r="AQ17" s="3"/>
      <c r="AR17" s="48">
        <f t="shared" si="23"/>
        <v>623</v>
      </c>
      <c r="AS17" s="11">
        <v>206</v>
      </c>
      <c r="AT17" s="11">
        <v>417</v>
      </c>
      <c r="AU17" s="69">
        <f t="shared" si="11"/>
        <v>4207679.6999999993</v>
      </c>
      <c r="AV17" s="3">
        <v>1391303.4</v>
      </c>
      <c r="AW17" s="3">
        <v>2816376.3</v>
      </c>
      <c r="AX17" s="48">
        <f t="shared" si="24"/>
        <v>6463</v>
      </c>
      <c r="AY17" s="11">
        <v>2229</v>
      </c>
      <c r="AZ17" s="11">
        <v>4234</v>
      </c>
      <c r="BA17" s="69">
        <f t="shared" si="13"/>
        <v>770520.32000000007</v>
      </c>
      <c r="BB17" s="3">
        <v>265741.88</v>
      </c>
      <c r="BC17" s="3">
        <v>504778.44</v>
      </c>
      <c r="BD17" s="48">
        <f t="shared" si="32"/>
        <v>345</v>
      </c>
      <c r="BE17" s="11">
        <v>119</v>
      </c>
      <c r="BF17" s="11">
        <v>226</v>
      </c>
      <c r="BG17" s="69">
        <f t="shared" si="33"/>
        <v>142690.65</v>
      </c>
      <c r="BH17" s="3">
        <v>49217.93</v>
      </c>
      <c r="BI17" s="3">
        <v>93472.72</v>
      </c>
      <c r="BK17" s="55">
        <f t="shared" si="16"/>
        <v>33013229.549999997</v>
      </c>
    </row>
    <row r="18" spans="1:66" ht="15" x14ac:dyDescent="0.25">
      <c r="A18" s="21" t="s">
        <v>18</v>
      </c>
      <c r="B18" s="48"/>
      <c r="C18" s="11"/>
      <c r="D18" s="11"/>
      <c r="E18" s="69"/>
      <c r="F18" s="3"/>
      <c r="G18" s="3"/>
      <c r="H18" s="48">
        <f t="shared" si="19"/>
        <v>772</v>
      </c>
      <c r="I18" s="148">
        <v>241</v>
      </c>
      <c r="J18" s="148">
        <v>531</v>
      </c>
      <c r="K18" s="69">
        <f t="shared" si="1"/>
        <v>57322.28</v>
      </c>
      <c r="L18" s="3">
        <v>17894.650000000001</v>
      </c>
      <c r="M18" s="3">
        <v>39427.629999999997</v>
      </c>
      <c r="N18" s="48"/>
      <c r="O18" s="3"/>
      <c r="P18" s="3"/>
      <c r="Q18" s="69"/>
      <c r="R18" s="3"/>
      <c r="S18" s="3"/>
      <c r="T18" s="48">
        <f t="shared" si="31"/>
        <v>2232</v>
      </c>
      <c r="U18" s="11">
        <v>789</v>
      </c>
      <c r="V18" s="11">
        <v>1443</v>
      </c>
      <c r="W18" s="69">
        <f t="shared" si="3"/>
        <v>2196867.67</v>
      </c>
      <c r="X18" s="3">
        <v>776580.91</v>
      </c>
      <c r="Y18" s="3">
        <v>1420286.76</v>
      </c>
      <c r="Z18" s="48">
        <f t="shared" si="21"/>
        <v>15895</v>
      </c>
      <c r="AA18" s="148">
        <v>5215</v>
      </c>
      <c r="AB18" s="148">
        <v>10680</v>
      </c>
      <c r="AC18" s="69">
        <f t="shared" si="5"/>
        <v>9749899.6400000006</v>
      </c>
      <c r="AD18" s="3">
        <v>3198850.37</v>
      </c>
      <c r="AE18" s="3">
        <v>6551049.2699999996</v>
      </c>
      <c r="AF18" s="48">
        <f t="shared" si="30"/>
        <v>4924</v>
      </c>
      <c r="AG18" s="148">
        <v>1492</v>
      </c>
      <c r="AH18" s="148">
        <v>3432</v>
      </c>
      <c r="AI18" s="69">
        <f t="shared" si="7"/>
        <v>2747879.79</v>
      </c>
      <c r="AJ18" s="3">
        <v>832623.2</v>
      </c>
      <c r="AK18" s="3">
        <v>1915256.59</v>
      </c>
      <c r="AL18" s="48"/>
      <c r="AM18" s="3"/>
      <c r="AN18" s="3"/>
      <c r="AO18" s="69"/>
      <c r="AP18" s="3"/>
      <c r="AQ18" s="3"/>
      <c r="AR18" s="48">
        <f t="shared" si="23"/>
        <v>176</v>
      </c>
      <c r="AS18" s="11">
        <v>53</v>
      </c>
      <c r="AT18" s="11">
        <v>123</v>
      </c>
      <c r="AU18" s="69">
        <f t="shared" si="11"/>
        <v>1157863.3199999998</v>
      </c>
      <c r="AV18" s="3">
        <v>348674.75</v>
      </c>
      <c r="AW18" s="3">
        <v>809188.57</v>
      </c>
      <c r="AX18" s="48">
        <f t="shared" si="24"/>
        <v>6455</v>
      </c>
      <c r="AY18" s="11">
        <v>2049</v>
      </c>
      <c r="AZ18" s="11">
        <v>4406</v>
      </c>
      <c r="BA18" s="69">
        <f t="shared" si="13"/>
        <v>641885.19999999995</v>
      </c>
      <c r="BB18" s="3">
        <v>203752.56</v>
      </c>
      <c r="BC18" s="3">
        <v>438132.64</v>
      </c>
      <c r="BD18" s="48">
        <f t="shared" si="32"/>
        <v>109</v>
      </c>
      <c r="BE18" s="11">
        <v>35</v>
      </c>
      <c r="BF18" s="11">
        <v>74</v>
      </c>
      <c r="BG18" s="69">
        <f t="shared" si="33"/>
        <v>28827.23</v>
      </c>
      <c r="BH18" s="3">
        <v>9256.4500000000007</v>
      </c>
      <c r="BI18" s="3">
        <v>19570.78</v>
      </c>
      <c r="BK18" s="55">
        <f t="shared" si="16"/>
        <v>16580545.129999999</v>
      </c>
    </row>
    <row r="19" spans="1:66" ht="30" x14ac:dyDescent="0.25">
      <c r="A19" s="21" t="s">
        <v>19</v>
      </c>
      <c r="B19" s="48"/>
      <c r="C19" s="11"/>
      <c r="D19" s="11"/>
      <c r="E19" s="69"/>
      <c r="F19" s="3"/>
      <c r="G19" s="3"/>
      <c r="H19" s="48">
        <f t="shared" si="19"/>
        <v>11937</v>
      </c>
      <c r="I19" s="148">
        <v>3131</v>
      </c>
      <c r="J19" s="148">
        <v>8806</v>
      </c>
      <c r="K19" s="69">
        <f t="shared" si="1"/>
        <v>1246552.3799999999</v>
      </c>
      <c r="L19" s="3">
        <v>326962.84999999998</v>
      </c>
      <c r="M19" s="3">
        <v>919589.53</v>
      </c>
      <c r="N19" s="48"/>
      <c r="O19" s="3"/>
      <c r="P19" s="3"/>
      <c r="Q19" s="69"/>
      <c r="R19" s="3"/>
      <c r="S19" s="3"/>
      <c r="T19" s="48">
        <f t="shared" si="31"/>
        <v>41653</v>
      </c>
      <c r="U19" s="11">
        <v>10118</v>
      </c>
      <c r="V19" s="11">
        <v>31535</v>
      </c>
      <c r="W19" s="69">
        <f t="shared" si="3"/>
        <v>37541332.060000002</v>
      </c>
      <c r="X19" s="3">
        <v>9119227.8499999996</v>
      </c>
      <c r="Y19" s="3">
        <v>28422104.210000001</v>
      </c>
      <c r="Z19" s="48">
        <f t="shared" si="21"/>
        <v>49710</v>
      </c>
      <c r="AA19" s="148">
        <v>13014</v>
      </c>
      <c r="AB19" s="148">
        <v>36696</v>
      </c>
      <c r="AC19" s="69">
        <f t="shared" si="5"/>
        <v>48137867.82</v>
      </c>
      <c r="AD19" s="3">
        <v>12602418.26</v>
      </c>
      <c r="AE19" s="3">
        <v>35535449.560000002</v>
      </c>
      <c r="AF19" s="48">
        <f t="shared" si="30"/>
        <v>9451</v>
      </c>
      <c r="AG19" s="148">
        <v>1165</v>
      </c>
      <c r="AH19" s="148">
        <v>8286</v>
      </c>
      <c r="AI19" s="69">
        <f t="shared" si="7"/>
        <v>6077075.2399999993</v>
      </c>
      <c r="AJ19" s="3">
        <v>749105.14</v>
      </c>
      <c r="AK19" s="3">
        <v>5327970.0999999996</v>
      </c>
      <c r="AL19" s="48">
        <f t="shared" ref="AL19:AL25" si="34">AM19+AN19</f>
        <v>837</v>
      </c>
      <c r="AM19" s="148">
        <v>198</v>
      </c>
      <c r="AN19" s="148">
        <v>639</v>
      </c>
      <c r="AO19" s="69">
        <f t="shared" ref="AO19:AO27" si="35">AP19+AQ19</f>
        <v>20528119.5</v>
      </c>
      <c r="AP19" s="3">
        <v>4856114.29</v>
      </c>
      <c r="AQ19" s="3">
        <v>15672005.210000001</v>
      </c>
      <c r="AR19" s="48">
        <f t="shared" si="23"/>
        <v>1332</v>
      </c>
      <c r="AS19" s="11">
        <v>265</v>
      </c>
      <c r="AT19" s="11">
        <v>1067</v>
      </c>
      <c r="AU19" s="69">
        <f t="shared" si="11"/>
        <v>12447845.82</v>
      </c>
      <c r="AV19" s="3">
        <v>2476485.84</v>
      </c>
      <c r="AW19" s="3">
        <v>9971359.9800000004</v>
      </c>
      <c r="AX19" s="48">
        <f t="shared" ref="AX19" si="36">AY19+AZ19</f>
        <v>7015</v>
      </c>
      <c r="AY19" s="11">
        <v>1671</v>
      </c>
      <c r="AZ19" s="11">
        <v>5344</v>
      </c>
      <c r="BA19" s="69">
        <f t="shared" si="13"/>
        <v>4376606.6099999994</v>
      </c>
      <c r="BB19" s="3">
        <v>1042524.54</v>
      </c>
      <c r="BC19" s="3">
        <v>3334082.07</v>
      </c>
      <c r="BD19" s="48">
        <f t="shared" ref="BD19:BD25" si="37">BE19+BF19</f>
        <v>495</v>
      </c>
      <c r="BE19" s="11">
        <v>118</v>
      </c>
      <c r="BF19" s="11">
        <v>377</v>
      </c>
      <c r="BG19" s="69">
        <f t="shared" si="33"/>
        <v>325084.5</v>
      </c>
      <c r="BH19" s="3">
        <v>77494.89</v>
      </c>
      <c r="BI19" s="3">
        <v>247589.61</v>
      </c>
      <c r="BK19" s="55">
        <f t="shared" si="16"/>
        <v>130680483.92999999</v>
      </c>
      <c r="BL19" s="4"/>
      <c r="BM19" s="4"/>
      <c r="BN19" s="4"/>
    </row>
    <row r="20" spans="1:66" ht="15.75" customHeight="1" x14ac:dyDescent="0.25">
      <c r="A20" s="21" t="s">
        <v>20</v>
      </c>
      <c r="B20" s="48"/>
      <c r="C20" s="11"/>
      <c r="D20" s="11"/>
      <c r="E20" s="69"/>
      <c r="F20" s="3"/>
      <c r="G20" s="3"/>
      <c r="H20" s="48"/>
      <c r="I20" s="3"/>
      <c r="J20" s="3"/>
      <c r="K20" s="69"/>
      <c r="L20" s="3"/>
      <c r="M20" s="3"/>
      <c r="N20" s="48"/>
      <c r="O20" s="3"/>
      <c r="P20" s="3"/>
      <c r="Q20" s="69"/>
      <c r="R20" s="3"/>
      <c r="S20" s="3"/>
      <c r="T20" s="48"/>
      <c r="U20" s="11"/>
      <c r="V20" s="11"/>
      <c r="W20" s="69"/>
      <c r="X20" s="3"/>
      <c r="Y20" s="3"/>
      <c r="Z20" s="48"/>
      <c r="AA20" s="11"/>
      <c r="AB20" s="11"/>
      <c r="AC20" s="69"/>
      <c r="AD20" s="3"/>
      <c r="AE20" s="3"/>
      <c r="AF20" s="48"/>
      <c r="AG20" s="11"/>
      <c r="AH20" s="11"/>
      <c r="AI20" s="69"/>
      <c r="AJ20" s="3"/>
      <c r="AK20" s="3"/>
      <c r="AL20" s="48">
        <f t="shared" si="34"/>
        <v>1287</v>
      </c>
      <c r="AM20" s="148">
        <v>425</v>
      </c>
      <c r="AN20" s="148">
        <v>862</v>
      </c>
      <c r="AO20" s="69">
        <f t="shared" si="35"/>
        <v>17355878.329999998</v>
      </c>
      <c r="AP20" s="3">
        <v>5731350.6500000004</v>
      </c>
      <c r="AQ20" s="3">
        <v>11624527.68</v>
      </c>
      <c r="AR20" s="48"/>
      <c r="AS20" s="11"/>
      <c r="AT20" s="11"/>
      <c r="AU20" s="69"/>
      <c r="AV20" s="3"/>
      <c r="AW20" s="3"/>
      <c r="AX20" s="48"/>
      <c r="AY20" s="3"/>
      <c r="AZ20" s="3"/>
      <c r="BA20" s="69"/>
      <c r="BB20" s="3"/>
      <c r="BC20" s="3"/>
      <c r="BD20" s="48">
        <f t="shared" si="37"/>
        <v>855</v>
      </c>
      <c r="BE20" s="11">
        <v>238</v>
      </c>
      <c r="BF20" s="11">
        <v>617</v>
      </c>
      <c r="BG20" s="69">
        <f t="shared" si="33"/>
        <v>982822.5</v>
      </c>
      <c r="BH20" s="3">
        <v>273581</v>
      </c>
      <c r="BI20" s="3">
        <v>709241.5</v>
      </c>
      <c r="BK20" s="55">
        <f t="shared" si="16"/>
        <v>18338700.829999998</v>
      </c>
    </row>
    <row r="21" spans="1:66" ht="15" x14ac:dyDescent="0.25">
      <c r="A21" s="21" t="s">
        <v>21</v>
      </c>
      <c r="B21" s="48">
        <f t="shared" ref="B21:B25" si="38">C21+D21</f>
        <v>360</v>
      </c>
      <c r="C21" s="148">
        <v>10</v>
      </c>
      <c r="D21" s="148">
        <v>350</v>
      </c>
      <c r="E21" s="69">
        <f t="shared" ref="E21:E32" si="39">F21+G21</f>
        <v>601882.19999999995</v>
      </c>
      <c r="F21" s="3">
        <v>16718.95</v>
      </c>
      <c r="G21" s="3">
        <v>585163.25</v>
      </c>
      <c r="H21" s="48">
        <f t="shared" ref="H21:H32" si="40">I21+J21</f>
        <v>596</v>
      </c>
      <c r="I21" s="148">
        <v>6</v>
      </c>
      <c r="J21" s="148">
        <v>590</v>
      </c>
      <c r="K21" s="69">
        <f t="shared" ref="K21:K32" si="41">L21+M21</f>
        <v>101639.46</v>
      </c>
      <c r="L21" s="3">
        <v>1023.22</v>
      </c>
      <c r="M21" s="3">
        <v>100616.24</v>
      </c>
      <c r="N21" s="48"/>
      <c r="O21" s="3"/>
      <c r="P21" s="3"/>
      <c r="Q21" s="69"/>
      <c r="R21" s="3"/>
      <c r="S21" s="3"/>
      <c r="T21" s="48">
        <f t="shared" ref="T21:T25" si="42">U21+V21</f>
        <v>486</v>
      </c>
      <c r="U21" s="11">
        <v>12</v>
      </c>
      <c r="V21" s="11">
        <v>474</v>
      </c>
      <c r="W21" s="69">
        <f t="shared" ref="W21:W32" si="43">X21+Y21</f>
        <v>513588.67</v>
      </c>
      <c r="X21" s="3">
        <v>12681.2</v>
      </c>
      <c r="Y21" s="3">
        <v>500907.47</v>
      </c>
      <c r="Z21" s="48">
        <f t="shared" ref="Z21:Z32" si="44">AA21+AB21</f>
        <v>1585</v>
      </c>
      <c r="AA21" s="148">
        <v>46</v>
      </c>
      <c r="AB21" s="148">
        <v>1539</v>
      </c>
      <c r="AC21" s="69">
        <f t="shared" ref="AC21:AC32" si="45">AD21+AE21</f>
        <v>1071744.4300000002</v>
      </c>
      <c r="AD21" s="3">
        <v>31104.25</v>
      </c>
      <c r="AE21" s="3">
        <v>1040640.18</v>
      </c>
      <c r="AF21" s="48">
        <f t="shared" ref="AF21:AF25" si="46">AG21+AH21</f>
        <v>788</v>
      </c>
      <c r="AG21" s="148">
        <v>14</v>
      </c>
      <c r="AH21" s="148">
        <v>774</v>
      </c>
      <c r="AI21" s="69">
        <f t="shared" ref="AI21:AI32" si="47">AJ21+AK21</f>
        <v>442129.60000000003</v>
      </c>
      <c r="AJ21" s="3">
        <v>7855.09</v>
      </c>
      <c r="AK21" s="3">
        <v>434274.51</v>
      </c>
      <c r="AL21" s="48">
        <f t="shared" si="34"/>
        <v>117</v>
      </c>
      <c r="AM21" s="148">
        <v>0</v>
      </c>
      <c r="AN21" s="148">
        <v>117</v>
      </c>
      <c r="AO21" s="69">
        <f t="shared" si="35"/>
        <v>1821123.37</v>
      </c>
      <c r="AP21" s="3">
        <v>0</v>
      </c>
      <c r="AQ21" s="3">
        <v>1821123.37</v>
      </c>
      <c r="AR21" s="48">
        <f t="shared" ref="AR21:AR32" si="48">AS21+AT21</f>
        <v>68</v>
      </c>
      <c r="AS21" s="11">
        <v>2</v>
      </c>
      <c r="AT21" s="11">
        <v>66</v>
      </c>
      <c r="AU21" s="69">
        <f t="shared" ref="AU21:AU32" si="49">AV21+AW21</f>
        <v>428165.2</v>
      </c>
      <c r="AV21" s="3">
        <v>12593.09</v>
      </c>
      <c r="AW21" s="3">
        <v>415572.11</v>
      </c>
      <c r="AX21" s="48"/>
      <c r="AY21" s="3"/>
      <c r="AZ21" s="3"/>
      <c r="BA21" s="69"/>
      <c r="BB21" s="3"/>
      <c r="BC21" s="3"/>
      <c r="BD21" s="48">
        <f t="shared" si="37"/>
        <v>32</v>
      </c>
      <c r="BE21" s="11">
        <v>2</v>
      </c>
      <c r="BF21" s="11">
        <v>30</v>
      </c>
      <c r="BG21" s="69">
        <f t="shared" si="33"/>
        <v>22442.239999999998</v>
      </c>
      <c r="BH21" s="3">
        <v>1402.64</v>
      </c>
      <c r="BI21" s="3">
        <v>21039.599999999999</v>
      </c>
      <c r="BK21" s="55">
        <f t="shared" si="16"/>
        <v>5002715.1700000009</v>
      </c>
    </row>
    <row r="22" spans="1:66" ht="17.25" customHeight="1" x14ac:dyDescent="0.25">
      <c r="A22" s="21" t="s">
        <v>82</v>
      </c>
      <c r="B22" s="48">
        <f t="shared" si="38"/>
        <v>2146</v>
      </c>
      <c r="C22" s="148">
        <v>672</v>
      </c>
      <c r="D22" s="148">
        <v>1474</v>
      </c>
      <c r="E22" s="69">
        <f t="shared" si="39"/>
        <v>3587886.66</v>
      </c>
      <c r="F22" s="3">
        <v>1123513.44</v>
      </c>
      <c r="G22" s="3">
        <v>2464373.2200000002</v>
      </c>
      <c r="H22" s="48">
        <f t="shared" si="40"/>
        <v>2883</v>
      </c>
      <c r="I22" s="148">
        <v>877</v>
      </c>
      <c r="J22" s="148">
        <v>2006</v>
      </c>
      <c r="K22" s="69">
        <f t="shared" si="41"/>
        <v>251339.21000000002</v>
      </c>
      <c r="L22" s="3">
        <v>76456.639999999999</v>
      </c>
      <c r="M22" s="3">
        <v>174882.57</v>
      </c>
      <c r="N22" s="48"/>
      <c r="O22" s="3"/>
      <c r="P22" s="3"/>
      <c r="Q22" s="69"/>
      <c r="R22" s="3"/>
      <c r="S22" s="3"/>
      <c r="T22" s="48">
        <f t="shared" si="42"/>
        <v>3546</v>
      </c>
      <c r="U22" s="11">
        <v>1214</v>
      </c>
      <c r="V22" s="11">
        <v>2332</v>
      </c>
      <c r="W22" s="69">
        <f t="shared" si="43"/>
        <v>3234663.21</v>
      </c>
      <c r="X22" s="3">
        <v>1107411.49</v>
      </c>
      <c r="Y22" s="3">
        <v>2127251.7200000002</v>
      </c>
      <c r="Z22" s="48">
        <f t="shared" si="44"/>
        <v>9951</v>
      </c>
      <c r="AA22" s="148">
        <v>3634</v>
      </c>
      <c r="AB22" s="148">
        <v>6317</v>
      </c>
      <c r="AC22" s="69">
        <f t="shared" si="45"/>
        <v>7291732.6000000006</v>
      </c>
      <c r="AD22" s="3">
        <v>2662863.66</v>
      </c>
      <c r="AE22" s="3">
        <v>4628868.9400000004</v>
      </c>
      <c r="AF22" s="48">
        <f t="shared" si="46"/>
        <v>4016</v>
      </c>
      <c r="AG22" s="148">
        <v>1025</v>
      </c>
      <c r="AH22" s="148">
        <v>2991</v>
      </c>
      <c r="AI22" s="69">
        <f t="shared" si="47"/>
        <v>1667266.1700000002</v>
      </c>
      <c r="AJ22" s="3">
        <v>425534.82</v>
      </c>
      <c r="AK22" s="3">
        <v>1241731.3500000001</v>
      </c>
      <c r="AL22" s="48">
        <f t="shared" si="34"/>
        <v>1049</v>
      </c>
      <c r="AM22" s="148">
        <v>351</v>
      </c>
      <c r="AN22" s="148">
        <v>698</v>
      </c>
      <c r="AO22" s="69">
        <f t="shared" si="35"/>
        <v>15436828.74</v>
      </c>
      <c r="AP22" s="3">
        <v>5165230.59</v>
      </c>
      <c r="AQ22" s="3">
        <v>10271598.15</v>
      </c>
      <c r="AR22" s="48">
        <f t="shared" si="48"/>
        <v>313</v>
      </c>
      <c r="AS22" s="11">
        <v>86</v>
      </c>
      <c r="AT22" s="11">
        <v>227</v>
      </c>
      <c r="AU22" s="69">
        <f t="shared" si="49"/>
        <v>2422138.7800000003</v>
      </c>
      <c r="AV22" s="3">
        <v>665507.78</v>
      </c>
      <c r="AW22" s="3">
        <v>1756631</v>
      </c>
      <c r="AX22" s="48">
        <f t="shared" ref="AX22:AX26" si="50">AY22+AZ22</f>
        <v>3434</v>
      </c>
      <c r="AY22" s="11">
        <v>1060</v>
      </c>
      <c r="AZ22" s="11">
        <v>2374</v>
      </c>
      <c r="BA22" s="69">
        <f t="shared" ref="BA22:BA27" si="51">BB22+BC22</f>
        <v>372502.36</v>
      </c>
      <c r="BB22" s="3">
        <v>114983.26</v>
      </c>
      <c r="BC22" s="3">
        <v>257519.1</v>
      </c>
      <c r="BD22" s="48">
        <f t="shared" si="37"/>
        <v>311</v>
      </c>
      <c r="BE22" s="11">
        <v>96</v>
      </c>
      <c r="BF22" s="11">
        <v>215</v>
      </c>
      <c r="BG22" s="69">
        <f t="shared" si="33"/>
        <v>281259.02</v>
      </c>
      <c r="BH22" s="3">
        <v>86819.5</v>
      </c>
      <c r="BI22" s="3">
        <v>194439.52</v>
      </c>
      <c r="BK22" s="55">
        <f t="shared" si="16"/>
        <v>34545616.75</v>
      </c>
    </row>
    <row r="23" spans="1:66" ht="15" x14ac:dyDescent="0.25">
      <c r="A23" s="21" t="s">
        <v>83</v>
      </c>
      <c r="B23" s="48">
        <f t="shared" si="38"/>
        <v>1713</v>
      </c>
      <c r="C23" s="148">
        <v>515</v>
      </c>
      <c r="D23" s="148">
        <v>1198</v>
      </c>
      <c r="E23" s="69">
        <f t="shared" si="39"/>
        <v>2901869.77</v>
      </c>
      <c r="F23" s="3">
        <v>872424.36</v>
      </c>
      <c r="G23" s="3">
        <v>2029445.41</v>
      </c>
      <c r="H23" s="48">
        <f t="shared" si="40"/>
        <v>1423</v>
      </c>
      <c r="I23" s="148">
        <v>286</v>
      </c>
      <c r="J23" s="148">
        <v>1137</v>
      </c>
      <c r="K23" s="69">
        <f t="shared" si="41"/>
        <v>203237.41</v>
      </c>
      <c r="L23" s="3">
        <v>40847.43</v>
      </c>
      <c r="M23" s="3">
        <v>162389.98000000001</v>
      </c>
      <c r="N23" s="48"/>
      <c r="O23" s="3"/>
      <c r="P23" s="3"/>
      <c r="Q23" s="69"/>
      <c r="R23" s="3"/>
      <c r="S23" s="3"/>
      <c r="T23" s="48">
        <f t="shared" si="42"/>
        <v>2863</v>
      </c>
      <c r="U23" s="11">
        <v>527</v>
      </c>
      <c r="V23" s="11">
        <v>2336</v>
      </c>
      <c r="W23" s="69">
        <f t="shared" si="43"/>
        <v>2844987.21</v>
      </c>
      <c r="X23" s="3">
        <v>523684.34</v>
      </c>
      <c r="Y23" s="3">
        <v>2321302.87</v>
      </c>
      <c r="Z23" s="48">
        <f t="shared" si="44"/>
        <v>6029</v>
      </c>
      <c r="AA23" s="148">
        <v>1418</v>
      </c>
      <c r="AB23" s="148">
        <v>4611</v>
      </c>
      <c r="AC23" s="69">
        <f t="shared" si="45"/>
        <v>4553270.0199999996</v>
      </c>
      <c r="AD23" s="3">
        <v>1070913.3999999999</v>
      </c>
      <c r="AE23" s="3">
        <v>3482356.62</v>
      </c>
      <c r="AF23" s="48">
        <f t="shared" si="46"/>
        <v>2953</v>
      </c>
      <c r="AG23" s="148">
        <v>584</v>
      </c>
      <c r="AH23" s="148">
        <v>2369</v>
      </c>
      <c r="AI23" s="69">
        <f t="shared" si="47"/>
        <v>1360227.8299999998</v>
      </c>
      <c r="AJ23" s="3">
        <v>269005.44</v>
      </c>
      <c r="AK23" s="3">
        <v>1091222.3899999999</v>
      </c>
      <c r="AL23" s="48">
        <f t="shared" si="34"/>
        <v>635</v>
      </c>
      <c r="AM23" s="148">
        <v>130</v>
      </c>
      <c r="AN23" s="148">
        <v>505</v>
      </c>
      <c r="AO23" s="69">
        <f t="shared" si="35"/>
        <v>8599176.3599999994</v>
      </c>
      <c r="AP23" s="3">
        <v>1760461.3</v>
      </c>
      <c r="AQ23" s="3">
        <v>6838715.0599999996</v>
      </c>
      <c r="AR23" s="48">
        <f t="shared" si="48"/>
        <v>207</v>
      </c>
      <c r="AS23" s="11">
        <v>52</v>
      </c>
      <c r="AT23" s="11">
        <v>155</v>
      </c>
      <c r="AU23" s="69">
        <f t="shared" si="49"/>
        <v>1420830.25</v>
      </c>
      <c r="AV23" s="3">
        <v>356923.54</v>
      </c>
      <c r="AW23" s="3">
        <v>1063906.71</v>
      </c>
      <c r="AX23" s="48">
        <f t="shared" si="50"/>
        <v>2625</v>
      </c>
      <c r="AY23" s="11">
        <v>627</v>
      </c>
      <c r="AZ23" s="11">
        <v>1998</v>
      </c>
      <c r="BA23" s="69">
        <f t="shared" si="51"/>
        <v>261030</v>
      </c>
      <c r="BB23" s="3">
        <v>62348.88</v>
      </c>
      <c r="BC23" s="3">
        <v>198681.12</v>
      </c>
      <c r="BD23" s="48">
        <f t="shared" si="37"/>
        <v>477</v>
      </c>
      <c r="BE23" s="11">
        <v>114</v>
      </c>
      <c r="BF23" s="11">
        <v>363</v>
      </c>
      <c r="BG23" s="69">
        <f t="shared" si="33"/>
        <v>334529.64</v>
      </c>
      <c r="BH23" s="3">
        <v>79950.48</v>
      </c>
      <c r="BI23" s="3">
        <v>254579.16</v>
      </c>
      <c r="BK23" s="55">
        <f t="shared" si="16"/>
        <v>22479158.490000002</v>
      </c>
    </row>
    <row r="24" spans="1:66" ht="15" x14ac:dyDescent="0.25">
      <c r="A24" s="21" t="s">
        <v>84</v>
      </c>
      <c r="B24" s="48">
        <f t="shared" si="38"/>
        <v>1615</v>
      </c>
      <c r="C24" s="148">
        <v>526</v>
      </c>
      <c r="D24" s="148">
        <v>1089</v>
      </c>
      <c r="E24" s="69">
        <f t="shared" si="39"/>
        <v>2700110.42</v>
      </c>
      <c r="F24" s="3">
        <v>879416.77</v>
      </c>
      <c r="G24" s="3">
        <v>1820693.65</v>
      </c>
      <c r="H24" s="48">
        <f t="shared" si="40"/>
        <v>1653</v>
      </c>
      <c r="I24" s="148">
        <v>463</v>
      </c>
      <c r="J24" s="148">
        <v>1190</v>
      </c>
      <c r="K24" s="69">
        <f t="shared" si="41"/>
        <v>237186.44</v>
      </c>
      <c r="L24" s="3">
        <v>66435.16</v>
      </c>
      <c r="M24" s="3">
        <v>170751.28</v>
      </c>
      <c r="N24" s="48"/>
      <c r="O24" s="3"/>
      <c r="P24" s="3"/>
      <c r="Q24" s="69"/>
      <c r="R24" s="3"/>
      <c r="S24" s="3"/>
      <c r="T24" s="48">
        <f t="shared" si="42"/>
        <v>2580</v>
      </c>
      <c r="U24" s="11">
        <v>762</v>
      </c>
      <c r="V24" s="11">
        <v>1818</v>
      </c>
      <c r="W24" s="69">
        <f t="shared" si="43"/>
        <v>2412500.4699999997</v>
      </c>
      <c r="X24" s="3">
        <v>712529.21</v>
      </c>
      <c r="Y24" s="3">
        <v>1699971.26</v>
      </c>
      <c r="Z24" s="48">
        <f t="shared" si="44"/>
        <v>6164</v>
      </c>
      <c r="AA24" s="148">
        <v>2028</v>
      </c>
      <c r="AB24" s="148">
        <v>4136</v>
      </c>
      <c r="AC24" s="69">
        <f t="shared" si="45"/>
        <v>4632240.78</v>
      </c>
      <c r="AD24" s="3">
        <v>1524040.28</v>
      </c>
      <c r="AE24" s="3">
        <v>3108200.5</v>
      </c>
      <c r="AF24" s="48">
        <f t="shared" si="46"/>
        <v>2963</v>
      </c>
      <c r="AG24" s="148">
        <v>977</v>
      </c>
      <c r="AH24" s="148">
        <v>1986</v>
      </c>
      <c r="AI24" s="69">
        <f t="shared" si="47"/>
        <v>1596703.64</v>
      </c>
      <c r="AJ24" s="3">
        <v>526486.49</v>
      </c>
      <c r="AK24" s="3">
        <v>1070217.1499999999</v>
      </c>
      <c r="AL24" s="48">
        <f t="shared" si="34"/>
        <v>678</v>
      </c>
      <c r="AM24" s="148">
        <v>207</v>
      </c>
      <c r="AN24" s="148">
        <v>471</v>
      </c>
      <c r="AO24" s="69">
        <f t="shared" si="35"/>
        <v>9172136</v>
      </c>
      <c r="AP24" s="3">
        <v>2800342.41</v>
      </c>
      <c r="AQ24" s="3">
        <v>6371793.5899999999</v>
      </c>
      <c r="AR24" s="48">
        <f t="shared" si="48"/>
        <v>231</v>
      </c>
      <c r="AS24" s="11">
        <v>58</v>
      </c>
      <c r="AT24" s="11">
        <v>173</v>
      </c>
      <c r="AU24" s="69">
        <f t="shared" si="49"/>
        <v>1569139.88</v>
      </c>
      <c r="AV24" s="3">
        <v>393983.17</v>
      </c>
      <c r="AW24" s="3">
        <v>1175156.71</v>
      </c>
      <c r="AX24" s="48">
        <f t="shared" si="50"/>
        <v>3667</v>
      </c>
      <c r="AY24" s="11">
        <v>1082</v>
      </c>
      <c r="AZ24" s="11">
        <v>2585</v>
      </c>
      <c r="BA24" s="69">
        <f t="shared" si="51"/>
        <v>364646.48</v>
      </c>
      <c r="BB24" s="3">
        <v>107594.08</v>
      </c>
      <c r="BC24" s="3">
        <v>257052.4</v>
      </c>
      <c r="BD24" s="48">
        <f t="shared" si="37"/>
        <v>318</v>
      </c>
      <c r="BE24" s="11">
        <v>94</v>
      </c>
      <c r="BF24" s="11">
        <v>224</v>
      </c>
      <c r="BG24" s="69">
        <f t="shared" si="33"/>
        <v>223019.76</v>
      </c>
      <c r="BH24" s="3">
        <v>65924.08</v>
      </c>
      <c r="BI24" s="3">
        <v>157095.67999999999</v>
      </c>
      <c r="BK24" s="55">
        <f t="shared" si="16"/>
        <v>22907683.870000001</v>
      </c>
    </row>
    <row r="25" spans="1:66" ht="15" x14ac:dyDescent="0.25">
      <c r="A25" s="21" t="s">
        <v>85</v>
      </c>
      <c r="B25" s="48">
        <f t="shared" si="38"/>
        <v>1890</v>
      </c>
      <c r="C25" s="148">
        <v>765</v>
      </c>
      <c r="D25" s="148">
        <v>1125</v>
      </c>
      <c r="E25" s="69">
        <f t="shared" si="39"/>
        <v>3159881.54</v>
      </c>
      <c r="F25" s="3">
        <v>1278999.67</v>
      </c>
      <c r="G25" s="3">
        <v>1880881.87</v>
      </c>
      <c r="H25" s="48">
        <f t="shared" si="40"/>
        <v>2474</v>
      </c>
      <c r="I25" s="148">
        <v>938</v>
      </c>
      <c r="J25" s="148">
        <v>1536</v>
      </c>
      <c r="K25" s="69">
        <f t="shared" si="41"/>
        <v>340299.06</v>
      </c>
      <c r="L25" s="3">
        <v>129022.04</v>
      </c>
      <c r="M25" s="3">
        <v>211277.02</v>
      </c>
      <c r="N25" s="48"/>
      <c r="O25" s="3"/>
      <c r="P25" s="3"/>
      <c r="Q25" s="69"/>
      <c r="R25" s="3"/>
      <c r="S25" s="3"/>
      <c r="T25" s="48">
        <f t="shared" si="42"/>
        <v>3042</v>
      </c>
      <c r="U25" s="11">
        <v>1186</v>
      </c>
      <c r="V25" s="11">
        <v>1856</v>
      </c>
      <c r="W25" s="69">
        <f t="shared" si="43"/>
        <v>2737201.58</v>
      </c>
      <c r="X25" s="3">
        <v>1067166.69</v>
      </c>
      <c r="Y25" s="3">
        <v>1670034.89</v>
      </c>
      <c r="Z25" s="48">
        <f t="shared" si="44"/>
        <v>6846</v>
      </c>
      <c r="AA25" s="148">
        <v>2987</v>
      </c>
      <c r="AB25" s="148">
        <v>3859</v>
      </c>
      <c r="AC25" s="69">
        <f t="shared" si="45"/>
        <v>5154807.1500000004</v>
      </c>
      <c r="AD25" s="3">
        <v>2249110.2799999998</v>
      </c>
      <c r="AE25" s="3">
        <v>2905696.87</v>
      </c>
      <c r="AF25" s="48">
        <f t="shared" si="46"/>
        <v>3074</v>
      </c>
      <c r="AG25" s="148">
        <v>1280</v>
      </c>
      <c r="AH25" s="148">
        <v>1794</v>
      </c>
      <c r="AI25" s="69">
        <f t="shared" si="47"/>
        <v>1090066.17</v>
      </c>
      <c r="AJ25" s="3">
        <v>453898.73</v>
      </c>
      <c r="AK25" s="3">
        <v>636167.43999999994</v>
      </c>
      <c r="AL25" s="48">
        <f t="shared" si="34"/>
        <v>747</v>
      </c>
      <c r="AM25" s="148">
        <v>270</v>
      </c>
      <c r="AN25" s="148">
        <v>477</v>
      </c>
      <c r="AO25" s="69">
        <f t="shared" si="35"/>
        <v>10068123.93</v>
      </c>
      <c r="AP25" s="3">
        <v>3639080.94</v>
      </c>
      <c r="AQ25" s="3">
        <v>6429042.9900000002</v>
      </c>
      <c r="AR25" s="48">
        <f t="shared" si="48"/>
        <v>253</v>
      </c>
      <c r="AS25" s="11">
        <v>91</v>
      </c>
      <c r="AT25" s="11">
        <v>162</v>
      </c>
      <c r="AU25" s="69">
        <f t="shared" si="49"/>
        <v>1691837.67</v>
      </c>
      <c r="AV25" s="3">
        <v>608526.59</v>
      </c>
      <c r="AW25" s="3">
        <v>1083311.08</v>
      </c>
      <c r="AX25" s="48">
        <f t="shared" si="50"/>
        <v>2820</v>
      </c>
      <c r="AY25" s="11">
        <v>1126</v>
      </c>
      <c r="AZ25" s="11">
        <v>1694</v>
      </c>
      <c r="BA25" s="69">
        <f t="shared" si="51"/>
        <v>280420.8</v>
      </c>
      <c r="BB25" s="3">
        <v>111969.44</v>
      </c>
      <c r="BC25" s="3">
        <v>168451.36</v>
      </c>
      <c r="BD25" s="48">
        <f t="shared" si="37"/>
        <v>232</v>
      </c>
      <c r="BE25" s="11">
        <v>93</v>
      </c>
      <c r="BF25" s="11">
        <v>139</v>
      </c>
      <c r="BG25" s="69">
        <f t="shared" si="33"/>
        <v>162706.23999999999</v>
      </c>
      <c r="BH25" s="3">
        <v>65222.76</v>
      </c>
      <c r="BI25" s="3">
        <v>97483.48</v>
      </c>
      <c r="BK25" s="55">
        <f t="shared" si="16"/>
        <v>24685344.140000001</v>
      </c>
    </row>
    <row r="26" spans="1:66" ht="15" x14ac:dyDescent="0.25">
      <c r="A26" s="21" t="s">
        <v>23</v>
      </c>
      <c r="B26" s="48">
        <f t="shared" ref="B26:B32" si="52">C26+D26</f>
        <v>492</v>
      </c>
      <c r="C26" s="148">
        <v>3</v>
      </c>
      <c r="D26" s="148">
        <v>489</v>
      </c>
      <c r="E26" s="69">
        <f t="shared" si="39"/>
        <v>822572.33000000007</v>
      </c>
      <c r="F26" s="3">
        <v>5015.68</v>
      </c>
      <c r="G26" s="3">
        <v>817556.65</v>
      </c>
      <c r="H26" s="48">
        <f t="shared" si="40"/>
        <v>1202</v>
      </c>
      <c r="I26" s="148">
        <v>35</v>
      </c>
      <c r="J26" s="148">
        <v>1167</v>
      </c>
      <c r="K26" s="69">
        <f t="shared" si="41"/>
        <v>138907.55000000002</v>
      </c>
      <c r="L26" s="3">
        <v>4044.73</v>
      </c>
      <c r="M26" s="3">
        <v>134862.82</v>
      </c>
      <c r="N26" s="48"/>
      <c r="O26" s="3"/>
      <c r="P26" s="3"/>
      <c r="Q26" s="69"/>
      <c r="R26" s="3"/>
      <c r="S26" s="3"/>
      <c r="T26" s="48">
        <f t="shared" ref="T26:T32" si="53">U26+V26</f>
        <v>807</v>
      </c>
      <c r="U26" s="11">
        <v>0</v>
      </c>
      <c r="V26" s="11">
        <v>807</v>
      </c>
      <c r="W26" s="69">
        <f t="shared" si="43"/>
        <v>724175.43</v>
      </c>
      <c r="X26" s="3">
        <v>0</v>
      </c>
      <c r="Y26" s="3">
        <v>724175.43</v>
      </c>
      <c r="Z26" s="48">
        <f t="shared" si="44"/>
        <v>1921</v>
      </c>
      <c r="AA26" s="148">
        <v>18</v>
      </c>
      <c r="AB26" s="148">
        <v>1903</v>
      </c>
      <c r="AC26" s="69">
        <f t="shared" si="45"/>
        <v>1306496.8800000001</v>
      </c>
      <c r="AD26" s="3">
        <v>12242.03</v>
      </c>
      <c r="AE26" s="3">
        <v>1294254.8500000001</v>
      </c>
      <c r="AF26" s="48">
        <f t="shared" ref="AF26:AF32" si="54">AG26+AH26</f>
        <v>957</v>
      </c>
      <c r="AG26" s="148">
        <v>10</v>
      </c>
      <c r="AH26" s="148">
        <v>947</v>
      </c>
      <c r="AI26" s="69">
        <f t="shared" si="47"/>
        <v>480579.89999999997</v>
      </c>
      <c r="AJ26" s="3">
        <v>5021.7299999999996</v>
      </c>
      <c r="AK26" s="3">
        <v>475558.17</v>
      </c>
      <c r="AL26" s="48">
        <f t="shared" ref="AL26:AL27" si="55">AM26+AN26</f>
        <v>144</v>
      </c>
      <c r="AM26" s="148">
        <v>1</v>
      </c>
      <c r="AN26" s="148">
        <v>143</v>
      </c>
      <c r="AO26" s="69">
        <f t="shared" si="35"/>
        <v>2175741.5299999998</v>
      </c>
      <c r="AP26" s="3">
        <v>15109.32</v>
      </c>
      <c r="AQ26" s="3">
        <v>2160632.21</v>
      </c>
      <c r="AR26" s="48">
        <f t="shared" si="48"/>
        <v>62</v>
      </c>
      <c r="AS26" s="11">
        <v>0</v>
      </c>
      <c r="AT26" s="11">
        <v>62</v>
      </c>
      <c r="AU26" s="69">
        <f t="shared" si="49"/>
        <v>402606.24</v>
      </c>
      <c r="AV26" s="3">
        <v>0</v>
      </c>
      <c r="AW26" s="3">
        <v>402606.24</v>
      </c>
      <c r="AX26" s="48">
        <f t="shared" si="50"/>
        <v>4125</v>
      </c>
      <c r="AY26" s="11">
        <v>100</v>
      </c>
      <c r="AZ26" s="11">
        <v>4025</v>
      </c>
      <c r="BA26" s="69">
        <f t="shared" si="51"/>
        <v>821328.75</v>
      </c>
      <c r="BB26" s="3">
        <v>19911</v>
      </c>
      <c r="BC26" s="3">
        <v>801417.75</v>
      </c>
      <c r="BD26" s="48">
        <f t="shared" ref="BD26:BD27" si="56">BE26+BF26</f>
        <v>94</v>
      </c>
      <c r="BE26" s="11">
        <v>2</v>
      </c>
      <c r="BF26" s="11">
        <v>92</v>
      </c>
      <c r="BG26" s="69">
        <f t="shared" si="33"/>
        <v>65924.08</v>
      </c>
      <c r="BH26" s="3">
        <v>1402.64</v>
      </c>
      <c r="BI26" s="3">
        <v>64521.440000000002</v>
      </c>
      <c r="BK26" s="55">
        <f t="shared" si="16"/>
        <v>6938332.6900000004</v>
      </c>
    </row>
    <row r="27" spans="1:66" ht="15" x14ac:dyDescent="0.25">
      <c r="A27" s="21" t="s">
        <v>86</v>
      </c>
      <c r="B27" s="48">
        <f t="shared" si="52"/>
        <v>1829</v>
      </c>
      <c r="C27" s="148">
        <v>580</v>
      </c>
      <c r="D27" s="148">
        <v>1249</v>
      </c>
      <c r="E27" s="69">
        <f t="shared" si="39"/>
        <v>3057895.95</v>
      </c>
      <c r="F27" s="3">
        <v>969699.1</v>
      </c>
      <c r="G27" s="3">
        <v>2088196.85</v>
      </c>
      <c r="H27" s="48">
        <f t="shared" si="40"/>
        <v>2660</v>
      </c>
      <c r="I27" s="148">
        <v>654</v>
      </c>
      <c r="J27" s="148">
        <v>2006</v>
      </c>
      <c r="K27" s="69">
        <f t="shared" si="41"/>
        <v>285117.01</v>
      </c>
      <c r="L27" s="3">
        <v>70100.2</v>
      </c>
      <c r="M27" s="3">
        <v>215016.81</v>
      </c>
      <c r="N27" s="48"/>
      <c r="O27" s="3"/>
      <c r="P27" s="3"/>
      <c r="Q27" s="69"/>
      <c r="R27" s="3"/>
      <c r="S27" s="3"/>
      <c r="T27" s="48">
        <f t="shared" si="53"/>
        <v>2240</v>
      </c>
      <c r="U27" s="11">
        <v>666</v>
      </c>
      <c r="V27" s="11">
        <v>1574</v>
      </c>
      <c r="W27" s="69">
        <f t="shared" si="43"/>
        <v>2177271.9500000002</v>
      </c>
      <c r="X27" s="3">
        <v>647349.61</v>
      </c>
      <c r="Y27" s="3">
        <v>1529922.34</v>
      </c>
      <c r="Z27" s="48">
        <f t="shared" si="44"/>
        <v>7842</v>
      </c>
      <c r="AA27" s="148">
        <v>2378</v>
      </c>
      <c r="AB27" s="148">
        <v>5464</v>
      </c>
      <c r="AC27" s="69">
        <f t="shared" si="45"/>
        <v>5507276.6200000001</v>
      </c>
      <c r="AD27" s="3">
        <v>1670020.89</v>
      </c>
      <c r="AE27" s="3">
        <v>3837255.73</v>
      </c>
      <c r="AF27" s="48">
        <f t="shared" si="54"/>
        <v>3413</v>
      </c>
      <c r="AG27" s="148">
        <v>965</v>
      </c>
      <c r="AH27" s="148">
        <v>2448</v>
      </c>
      <c r="AI27" s="69">
        <f t="shared" si="47"/>
        <v>1366649.0899999999</v>
      </c>
      <c r="AJ27" s="3">
        <v>386409.72</v>
      </c>
      <c r="AK27" s="3">
        <v>980239.37</v>
      </c>
      <c r="AL27" s="48">
        <f t="shared" si="55"/>
        <v>877</v>
      </c>
      <c r="AM27" s="148">
        <v>258</v>
      </c>
      <c r="AN27" s="148">
        <v>619</v>
      </c>
      <c r="AO27" s="69">
        <f t="shared" si="35"/>
        <v>13776725.67</v>
      </c>
      <c r="AP27" s="3">
        <v>4052902.19</v>
      </c>
      <c r="AQ27" s="3">
        <v>9723823.4800000004</v>
      </c>
      <c r="AR27" s="48">
        <f t="shared" si="48"/>
        <v>217</v>
      </c>
      <c r="AS27" s="11">
        <v>63</v>
      </c>
      <c r="AT27" s="11">
        <v>154</v>
      </c>
      <c r="AU27" s="69">
        <f t="shared" si="49"/>
        <v>1675397.82</v>
      </c>
      <c r="AV27" s="3">
        <v>486405.82</v>
      </c>
      <c r="AW27" s="3">
        <v>1188992</v>
      </c>
      <c r="AX27" s="48">
        <f>AY27+AZ27</f>
        <v>2933</v>
      </c>
      <c r="AY27" s="11">
        <v>856</v>
      </c>
      <c r="AZ27" s="11">
        <v>2077</v>
      </c>
      <c r="BA27" s="69">
        <f t="shared" si="51"/>
        <v>323430.52</v>
      </c>
      <c r="BB27" s="3">
        <v>94393.63</v>
      </c>
      <c r="BC27" s="3">
        <v>229036.89</v>
      </c>
      <c r="BD27" s="48">
        <f t="shared" si="56"/>
        <v>447</v>
      </c>
      <c r="BE27" s="11">
        <v>130</v>
      </c>
      <c r="BF27" s="11">
        <v>317</v>
      </c>
      <c r="BG27" s="69">
        <f t="shared" si="33"/>
        <v>226120.03999999998</v>
      </c>
      <c r="BH27" s="3">
        <v>65761.98</v>
      </c>
      <c r="BI27" s="3">
        <v>160358.06</v>
      </c>
      <c r="BK27" s="55">
        <f t="shared" si="16"/>
        <v>28395884.669999998</v>
      </c>
    </row>
    <row r="28" spans="1:66" ht="15" x14ac:dyDescent="0.25">
      <c r="A28" s="21" t="s">
        <v>24</v>
      </c>
      <c r="B28" s="48">
        <f t="shared" si="52"/>
        <v>168</v>
      </c>
      <c r="C28" s="148">
        <v>11</v>
      </c>
      <c r="D28" s="148">
        <v>157</v>
      </c>
      <c r="E28" s="69">
        <f t="shared" si="39"/>
        <v>280878.35000000003</v>
      </c>
      <c r="F28" s="3">
        <v>18390.84</v>
      </c>
      <c r="G28" s="3">
        <v>262487.51</v>
      </c>
      <c r="H28" s="48">
        <f t="shared" si="40"/>
        <v>233</v>
      </c>
      <c r="I28" s="148">
        <v>24</v>
      </c>
      <c r="J28" s="148">
        <v>209</v>
      </c>
      <c r="K28" s="69">
        <f t="shared" si="41"/>
        <v>50947.06</v>
      </c>
      <c r="L28" s="3">
        <v>5247.77</v>
      </c>
      <c r="M28" s="3">
        <v>45699.29</v>
      </c>
      <c r="N28" s="48"/>
      <c r="O28" s="3"/>
      <c r="P28" s="3"/>
      <c r="Q28" s="69"/>
      <c r="R28" s="3"/>
      <c r="S28" s="3"/>
      <c r="T28" s="48">
        <f t="shared" si="53"/>
        <v>384</v>
      </c>
      <c r="U28" s="11">
        <v>32</v>
      </c>
      <c r="V28" s="11">
        <v>352</v>
      </c>
      <c r="W28" s="69">
        <f t="shared" si="43"/>
        <v>334377.91000000003</v>
      </c>
      <c r="X28" s="3">
        <v>27864.83</v>
      </c>
      <c r="Y28" s="3">
        <v>306513.08</v>
      </c>
      <c r="Z28" s="48">
        <f t="shared" si="44"/>
        <v>726</v>
      </c>
      <c r="AA28" s="148">
        <v>111</v>
      </c>
      <c r="AB28" s="148">
        <v>615</v>
      </c>
      <c r="AC28" s="69">
        <f t="shared" si="45"/>
        <v>508776.25</v>
      </c>
      <c r="AD28" s="3">
        <v>77788.100000000006</v>
      </c>
      <c r="AE28" s="3">
        <v>430988.15</v>
      </c>
      <c r="AF28" s="48">
        <f t="shared" si="54"/>
        <v>418</v>
      </c>
      <c r="AG28" s="148">
        <v>43</v>
      </c>
      <c r="AH28" s="148">
        <v>375</v>
      </c>
      <c r="AI28" s="69">
        <f t="shared" si="47"/>
        <v>190556.47</v>
      </c>
      <c r="AJ28" s="3">
        <v>19602.7</v>
      </c>
      <c r="AK28" s="3">
        <v>170953.77</v>
      </c>
      <c r="AL28" s="48"/>
      <c r="AM28" s="11"/>
      <c r="AN28" s="11"/>
      <c r="AO28" s="69"/>
      <c r="AP28" s="3"/>
      <c r="AQ28" s="3"/>
      <c r="AR28" s="48">
        <f t="shared" si="48"/>
        <v>83</v>
      </c>
      <c r="AS28" s="11">
        <v>8</v>
      </c>
      <c r="AT28" s="11">
        <v>75</v>
      </c>
      <c r="AU28" s="69">
        <f t="shared" si="49"/>
        <v>511780.71</v>
      </c>
      <c r="AV28" s="3">
        <v>49328.26</v>
      </c>
      <c r="AW28" s="3">
        <v>462452.45</v>
      </c>
      <c r="AX28" s="48"/>
      <c r="AY28" s="11"/>
      <c r="AZ28" s="11"/>
      <c r="BA28" s="69"/>
      <c r="BB28" s="3"/>
      <c r="BC28" s="3"/>
      <c r="BD28" s="48"/>
      <c r="BE28" s="11"/>
      <c r="BF28" s="11"/>
      <c r="BG28" s="69"/>
      <c r="BH28" s="3"/>
      <c r="BI28" s="3"/>
      <c r="BK28" s="55">
        <f t="shared" si="16"/>
        <v>1877316.75</v>
      </c>
    </row>
    <row r="29" spans="1:66" ht="15" x14ac:dyDescent="0.25">
      <c r="A29" s="21" t="s">
        <v>25</v>
      </c>
      <c r="B29" s="48">
        <f t="shared" si="52"/>
        <v>732</v>
      </c>
      <c r="C29" s="148">
        <v>32</v>
      </c>
      <c r="D29" s="148">
        <v>700</v>
      </c>
      <c r="E29" s="69">
        <f t="shared" si="39"/>
        <v>1223827.1399999999</v>
      </c>
      <c r="F29" s="3">
        <v>53500.639999999999</v>
      </c>
      <c r="G29" s="3">
        <v>1170326.5</v>
      </c>
      <c r="H29" s="48">
        <f t="shared" si="40"/>
        <v>511</v>
      </c>
      <c r="I29" s="148">
        <v>39</v>
      </c>
      <c r="J29" s="148">
        <v>472</v>
      </c>
      <c r="K29" s="69">
        <f t="shared" si="41"/>
        <v>111651.37</v>
      </c>
      <c r="L29" s="3">
        <v>8521.34</v>
      </c>
      <c r="M29" s="3">
        <v>103130.03</v>
      </c>
      <c r="N29" s="48"/>
      <c r="O29" s="3"/>
      <c r="P29" s="3"/>
      <c r="Q29" s="69"/>
      <c r="R29" s="3"/>
      <c r="S29" s="3"/>
      <c r="T29" s="48">
        <f t="shared" si="53"/>
        <v>1129</v>
      </c>
      <c r="U29" s="11">
        <v>99</v>
      </c>
      <c r="V29" s="11">
        <v>1030</v>
      </c>
      <c r="W29" s="69">
        <f t="shared" si="43"/>
        <v>1226712.1299999999</v>
      </c>
      <c r="X29" s="3">
        <v>107568.2</v>
      </c>
      <c r="Y29" s="3">
        <v>1119143.93</v>
      </c>
      <c r="Z29" s="48">
        <f t="shared" si="44"/>
        <v>2939</v>
      </c>
      <c r="AA29" s="148">
        <v>158</v>
      </c>
      <c r="AB29" s="148">
        <v>2781</v>
      </c>
      <c r="AC29" s="69">
        <f t="shared" si="45"/>
        <v>2101679.19</v>
      </c>
      <c r="AD29" s="3">
        <v>112985.82</v>
      </c>
      <c r="AE29" s="3">
        <v>1988693.37</v>
      </c>
      <c r="AF29" s="48">
        <f t="shared" si="54"/>
        <v>1331</v>
      </c>
      <c r="AG29" s="148">
        <v>56</v>
      </c>
      <c r="AH29" s="148">
        <v>1275</v>
      </c>
      <c r="AI29" s="69">
        <f t="shared" si="47"/>
        <v>642466.35</v>
      </c>
      <c r="AJ29" s="3">
        <v>27030.89</v>
      </c>
      <c r="AK29" s="3">
        <v>615435.46</v>
      </c>
      <c r="AL29" s="48">
        <f t="shared" ref="AL29:AL32" si="57">AM29+AN29</f>
        <v>162</v>
      </c>
      <c r="AM29" s="148">
        <v>4</v>
      </c>
      <c r="AN29" s="148">
        <v>158</v>
      </c>
      <c r="AO29" s="69">
        <f t="shared" ref="AO29:AO32" si="58">AP29+AQ29</f>
        <v>2473622.7599999998</v>
      </c>
      <c r="AP29" s="3">
        <v>61077.11</v>
      </c>
      <c r="AQ29" s="3">
        <v>2412545.65</v>
      </c>
      <c r="AR29" s="48">
        <f t="shared" si="48"/>
        <v>120</v>
      </c>
      <c r="AS29" s="11">
        <v>14</v>
      </c>
      <c r="AT29" s="11">
        <v>106</v>
      </c>
      <c r="AU29" s="69">
        <f t="shared" si="49"/>
        <v>773379.85</v>
      </c>
      <c r="AV29" s="3">
        <v>90227.65</v>
      </c>
      <c r="AW29" s="3">
        <v>683152.2</v>
      </c>
      <c r="AX29" s="48"/>
      <c r="AY29" s="11"/>
      <c r="AZ29" s="11"/>
      <c r="BA29" s="69"/>
      <c r="BB29" s="3"/>
      <c r="BC29" s="3"/>
      <c r="BD29" s="48"/>
      <c r="BE29" s="11"/>
      <c r="BF29" s="11"/>
      <c r="BG29" s="69"/>
      <c r="BH29" s="3"/>
      <c r="BI29" s="3"/>
      <c r="BK29" s="55">
        <f t="shared" si="16"/>
        <v>8553338.7899999991</v>
      </c>
    </row>
    <row r="30" spans="1:66" ht="15" x14ac:dyDescent="0.25">
      <c r="A30" s="21" t="s">
        <v>87</v>
      </c>
      <c r="B30" s="48">
        <f t="shared" si="52"/>
        <v>1064</v>
      </c>
      <c r="C30" s="148">
        <v>38</v>
      </c>
      <c r="D30" s="148">
        <v>1026</v>
      </c>
      <c r="E30" s="69">
        <f t="shared" si="39"/>
        <v>1778896.28</v>
      </c>
      <c r="F30" s="3">
        <v>63532.01</v>
      </c>
      <c r="G30" s="3">
        <v>1715364.27</v>
      </c>
      <c r="H30" s="48">
        <f t="shared" si="40"/>
        <v>1437</v>
      </c>
      <c r="I30" s="148">
        <v>71</v>
      </c>
      <c r="J30" s="148">
        <v>1366</v>
      </c>
      <c r="K30" s="69">
        <f t="shared" si="41"/>
        <v>141779.72999999998</v>
      </c>
      <c r="L30" s="3">
        <v>7005.12</v>
      </c>
      <c r="M30" s="3">
        <v>134774.60999999999</v>
      </c>
      <c r="N30" s="48"/>
      <c r="O30" s="3"/>
      <c r="P30" s="3"/>
      <c r="Q30" s="69"/>
      <c r="R30" s="3"/>
      <c r="S30" s="3"/>
      <c r="T30" s="48">
        <f t="shared" si="53"/>
        <v>1643</v>
      </c>
      <c r="U30" s="11">
        <v>73</v>
      </c>
      <c r="V30" s="11">
        <v>1570</v>
      </c>
      <c r="W30" s="69">
        <f t="shared" si="43"/>
        <v>1663729.95</v>
      </c>
      <c r="X30" s="3">
        <v>73921.05</v>
      </c>
      <c r="Y30" s="3">
        <v>1589808.9</v>
      </c>
      <c r="Z30" s="48">
        <f t="shared" si="44"/>
        <v>4851</v>
      </c>
      <c r="AA30" s="148">
        <v>298</v>
      </c>
      <c r="AB30" s="148">
        <v>4553</v>
      </c>
      <c r="AC30" s="69">
        <f t="shared" si="45"/>
        <v>3506963.32</v>
      </c>
      <c r="AD30" s="3">
        <v>215434.98</v>
      </c>
      <c r="AE30" s="3">
        <v>3291528.34</v>
      </c>
      <c r="AF30" s="48">
        <f t="shared" si="54"/>
        <v>1992</v>
      </c>
      <c r="AG30" s="148">
        <v>96</v>
      </c>
      <c r="AH30" s="148">
        <v>1896</v>
      </c>
      <c r="AI30" s="69">
        <f t="shared" si="47"/>
        <v>865095.78</v>
      </c>
      <c r="AJ30" s="3">
        <v>41691.360000000001</v>
      </c>
      <c r="AK30" s="3">
        <v>823404.42</v>
      </c>
      <c r="AL30" s="48">
        <f t="shared" si="57"/>
        <v>541</v>
      </c>
      <c r="AM30" s="148">
        <v>25</v>
      </c>
      <c r="AN30" s="148">
        <v>516</v>
      </c>
      <c r="AO30" s="69">
        <f t="shared" si="58"/>
        <v>8504458.3100000005</v>
      </c>
      <c r="AP30" s="3">
        <v>392997.15</v>
      </c>
      <c r="AQ30" s="3">
        <v>8111461.1600000001</v>
      </c>
      <c r="AR30" s="48">
        <f t="shared" si="48"/>
        <v>150</v>
      </c>
      <c r="AS30" s="11">
        <v>9</v>
      </c>
      <c r="AT30" s="11">
        <v>141</v>
      </c>
      <c r="AU30" s="69">
        <f t="shared" si="49"/>
        <v>1094950.01</v>
      </c>
      <c r="AV30" s="3">
        <v>65697</v>
      </c>
      <c r="AW30" s="3">
        <v>1029253.01</v>
      </c>
      <c r="AX30" s="48">
        <f t="shared" ref="AX30:AX33" si="59">AY30+AZ30</f>
        <v>1815</v>
      </c>
      <c r="AY30" s="11">
        <v>87</v>
      </c>
      <c r="AZ30" s="11">
        <v>1728</v>
      </c>
      <c r="BA30" s="69">
        <f t="shared" ref="BA30:BA33" si="60">BB30+BC30</f>
        <v>180483.6</v>
      </c>
      <c r="BB30" s="3">
        <v>8651.2800000000007</v>
      </c>
      <c r="BC30" s="3">
        <v>171832.32000000001</v>
      </c>
      <c r="BD30" s="48">
        <f t="shared" ref="BD30:BD32" si="61">BE30+BF30</f>
        <v>153</v>
      </c>
      <c r="BE30" s="11">
        <v>7</v>
      </c>
      <c r="BF30" s="11">
        <v>146</v>
      </c>
      <c r="BG30" s="69">
        <f t="shared" ref="BG30:BG32" si="62">BH30+BI30</f>
        <v>107301.96</v>
      </c>
      <c r="BH30" s="3">
        <v>4909.24</v>
      </c>
      <c r="BI30" s="3">
        <v>102392.72</v>
      </c>
      <c r="BK30" s="55">
        <f t="shared" si="16"/>
        <v>17843658.940000005</v>
      </c>
    </row>
    <row r="31" spans="1:66" ht="15" x14ac:dyDescent="0.25">
      <c r="A31" s="21" t="s">
        <v>88</v>
      </c>
      <c r="B31" s="48">
        <f t="shared" si="52"/>
        <v>1590</v>
      </c>
      <c r="C31" s="148">
        <v>614</v>
      </c>
      <c r="D31" s="148">
        <v>976</v>
      </c>
      <c r="E31" s="69">
        <f t="shared" si="39"/>
        <v>2658313.0499999998</v>
      </c>
      <c r="F31" s="3">
        <v>1026543.53</v>
      </c>
      <c r="G31" s="3">
        <v>1631769.52</v>
      </c>
      <c r="H31" s="48">
        <f t="shared" si="40"/>
        <v>1296</v>
      </c>
      <c r="I31" s="148">
        <v>573</v>
      </c>
      <c r="J31" s="148">
        <v>723</v>
      </c>
      <c r="K31" s="69">
        <f t="shared" si="41"/>
        <v>134517.66999999998</v>
      </c>
      <c r="L31" s="3">
        <v>59474.25</v>
      </c>
      <c r="M31" s="3">
        <v>75043.42</v>
      </c>
      <c r="N31" s="48"/>
      <c r="O31" s="3"/>
      <c r="P31" s="3"/>
      <c r="Q31" s="69"/>
      <c r="R31" s="3"/>
      <c r="S31" s="3"/>
      <c r="T31" s="48">
        <f t="shared" si="53"/>
        <v>3007</v>
      </c>
      <c r="U31" s="11">
        <v>1320</v>
      </c>
      <c r="V31" s="11">
        <v>1687</v>
      </c>
      <c r="W31" s="69">
        <f t="shared" si="43"/>
        <v>2977098.73</v>
      </c>
      <c r="X31" s="3">
        <v>1306874.07</v>
      </c>
      <c r="Y31" s="3">
        <v>1670224.66</v>
      </c>
      <c r="Z31" s="48">
        <f t="shared" si="44"/>
        <v>6417</v>
      </c>
      <c r="AA31" s="148">
        <v>2901</v>
      </c>
      <c r="AB31" s="148">
        <v>3516</v>
      </c>
      <c r="AC31" s="69">
        <f t="shared" si="45"/>
        <v>4787430.2300000004</v>
      </c>
      <c r="AD31" s="3">
        <v>2164303.4300000002</v>
      </c>
      <c r="AE31" s="3">
        <v>2623126.7999999998</v>
      </c>
      <c r="AF31" s="48">
        <f t="shared" si="54"/>
        <v>2901</v>
      </c>
      <c r="AG31" s="148">
        <v>1196</v>
      </c>
      <c r="AH31" s="148">
        <v>1705</v>
      </c>
      <c r="AI31" s="69">
        <f t="shared" si="47"/>
        <v>1521787.88</v>
      </c>
      <c r="AJ31" s="3">
        <v>627389.97</v>
      </c>
      <c r="AK31" s="3">
        <v>894397.91</v>
      </c>
      <c r="AL31" s="48">
        <f t="shared" si="57"/>
        <v>683</v>
      </c>
      <c r="AM31" s="148">
        <v>269</v>
      </c>
      <c r="AN31" s="148">
        <v>414</v>
      </c>
      <c r="AO31" s="69">
        <f t="shared" si="58"/>
        <v>9581314.8900000006</v>
      </c>
      <c r="AP31" s="3">
        <v>3773607.18</v>
      </c>
      <c r="AQ31" s="3">
        <v>5807707.71</v>
      </c>
      <c r="AR31" s="48">
        <f t="shared" si="48"/>
        <v>225</v>
      </c>
      <c r="AS31" s="11">
        <v>99</v>
      </c>
      <c r="AT31" s="11">
        <v>126</v>
      </c>
      <c r="AU31" s="69">
        <f t="shared" si="49"/>
        <v>1507586.73</v>
      </c>
      <c r="AV31" s="3">
        <v>663338.16</v>
      </c>
      <c r="AW31" s="3">
        <v>844248.57</v>
      </c>
      <c r="AX31" s="48">
        <f t="shared" si="59"/>
        <v>3849</v>
      </c>
      <c r="AY31" s="11">
        <v>1920</v>
      </c>
      <c r="AZ31" s="11">
        <v>1929</v>
      </c>
      <c r="BA31" s="69">
        <f t="shared" si="60"/>
        <v>578989.56000000006</v>
      </c>
      <c r="BB31" s="3">
        <v>288817.86</v>
      </c>
      <c r="BC31" s="3">
        <v>290171.7</v>
      </c>
      <c r="BD31" s="48">
        <f t="shared" si="61"/>
        <v>3263</v>
      </c>
      <c r="BE31" s="11">
        <v>1627</v>
      </c>
      <c r="BF31" s="11">
        <v>1636</v>
      </c>
      <c r="BG31" s="69">
        <f t="shared" si="62"/>
        <v>3637437.24</v>
      </c>
      <c r="BH31" s="3">
        <v>1813702.23</v>
      </c>
      <c r="BI31" s="3">
        <v>1823735.01</v>
      </c>
      <c r="BK31" s="55">
        <f t="shared" si="16"/>
        <v>27384475.979999997</v>
      </c>
    </row>
    <row r="32" spans="1:66" ht="30" x14ac:dyDescent="0.25">
      <c r="A32" s="21" t="s">
        <v>54</v>
      </c>
      <c r="B32" s="48">
        <f t="shared" si="52"/>
        <v>1390</v>
      </c>
      <c r="C32" s="148">
        <v>641</v>
      </c>
      <c r="D32" s="148">
        <v>749</v>
      </c>
      <c r="E32" s="69">
        <f t="shared" si="39"/>
        <v>2323934.04</v>
      </c>
      <c r="F32" s="3">
        <v>1071684.69</v>
      </c>
      <c r="G32" s="3">
        <v>1252249.3500000001</v>
      </c>
      <c r="H32" s="48">
        <f t="shared" si="40"/>
        <v>1458</v>
      </c>
      <c r="I32" s="148">
        <v>618</v>
      </c>
      <c r="J32" s="148">
        <v>840</v>
      </c>
      <c r="K32" s="69">
        <f t="shared" si="41"/>
        <v>218206.45</v>
      </c>
      <c r="L32" s="3">
        <v>92490.8</v>
      </c>
      <c r="M32" s="3">
        <v>125715.65</v>
      </c>
      <c r="N32" s="48"/>
      <c r="O32" s="3"/>
      <c r="P32" s="3"/>
      <c r="Q32" s="69"/>
      <c r="R32" s="3"/>
      <c r="S32" s="3"/>
      <c r="T32" s="48">
        <f t="shared" si="53"/>
        <v>2059</v>
      </c>
      <c r="U32" s="11">
        <v>772</v>
      </c>
      <c r="V32" s="11">
        <v>1287</v>
      </c>
      <c r="W32" s="69">
        <f t="shared" si="43"/>
        <v>1941184.63</v>
      </c>
      <c r="X32" s="3">
        <v>727826.39</v>
      </c>
      <c r="Y32" s="3">
        <v>1213358.24</v>
      </c>
      <c r="Z32" s="48">
        <f t="shared" si="44"/>
        <v>5031</v>
      </c>
      <c r="AA32" s="148">
        <v>2315</v>
      </c>
      <c r="AB32" s="148">
        <v>2716</v>
      </c>
      <c r="AC32" s="69">
        <f t="shared" si="45"/>
        <v>3687985.92</v>
      </c>
      <c r="AD32" s="3">
        <v>1697015.98</v>
      </c>
      <c r="AE32" s="3">
        <v>1990969.94</v>
      </c>
      <c r="AF32" s="48">
        <f t="shared" si="54"/>
        <v>2241</v>
      </c>
      <c r="AG32" s="148">
        <v>1018</v>
      </c>
      <c r="AH32" s="148">
        <v>1223</v>
      </c>
      <c r="AI32" s="69">
        <f t="shared" si="47"/>
        <v>931148.59000000008</v>
      </c>
      <c r="AJ32" s="3">
        <v>422984.95</v>
      </c>
      <c r="AK32" s="3">
        <v>508163.64</v>
      </c>
      <c r="AL32" s="48">
        <f t="shared" si="57"/>
        <v>560</v>
      </c>
      <c r="AM32" s="148">
        <v>235</v>
      </c>
      <c r="AN32" s="148">
        <v>325</v>
      </c>
      <c r="AO32" s="69">
        <f t="shared" si="58"/>
        <v>7480812.3699999992</v>
      </c>
      <c r="AP32" s="3">
        <v>3139269.48</v>
      </c>
      <c r="AQ32" s="3">
        <v>4341542.8899999997</v>
      </c>
      <c r="AR32" s="48">
        <f t="shared" si="48"/>
        <v>168</v>
      </c>
      <c r="AS32" s="11">
        <v>81</v>
      </c>
      <c r="AT32" s="11">
        <v>87</v>
      </c>
      <c r="AU32" s="69">
        <f t="shared" si="49"/>
        <v>1124467.29</v>
      </c>
      <c r="AV32" s="3">
        <v>542153.87</v>
      </c>
      <c r="AW32" s="3">
        <v>582313.42000000004</v>
      </c>
      <c r="AX32" s="48">
        <f t="shared" si="59"/>
        <v>1580</v>
      </c>
      <c r="AY32" s="11">
        <v>684</v>
      </c>
      <c r="AZ32" s="11">
        <v>896</v>
      </c>
      <c r="BA32" s="69">
        <f t="shared" si="60"/>
        <v>157115.20000000001</v>
      </c>
      <c r="BB32" s="3">
        <v>68016.960000000006</v>
      </c>
      <c r="BC32" s="3">
        <v>89098.240000000005</v>
      </c>
      <c r="BD32" s="48">
        <f t="shared" si="61"/>
        <v>222</v>
      </c>
      <c r="BE32" s="11">
        <v>96</v>
      </c>
      <c r="BF32" s="11">
        <v>126</v>
      </c>
      <c r="BG32" s="69">
        <f t="shared" si="62"/>
        <v>155693.04</v>
      </c>
      <c r="BH32" s="3">
        <v>67326.720000000001</v>
      </c>
      <c r="BI32" s="3">
        <v>88366.32</v>
      </c>
      <c r="BK32" s="55">
        <f t="shared" si="16"/>
        <v>18020547.529999997</v>
      </c>
    </row>
    <row r="33" spans="1:63" ht="30" x14ac:dyDescent="0.25">
      <c r="A33" s="21" t="s">
        <v>26</v>
      </c>
      <c r="B33" s="48"/>
      <c r="C33" s="11"/>
      <c r="D33" s="11"/>
      <c r="E33" s="69"/>
      <c r="F33" s="3"/>
      <c r="G33" s="3"/>
      <c r="H33" s="48"/>
      <c r="I33" s="3"/>
      <c r="J33" s="3"/>
      <c r="K33" s="69"/>
      <c r="L33" s="3"/>
      <c r="M33" s="3"/>
      <c r="N33" s="48"/>
      <c r="O33" s="3"/>
      <c r="P33" s="3"/>
      <c r="Q33" s="69"/>
      <c r="R33" s="3"/>
      <c r="S33" s="3"/>
      <c r="T33" s="48"/>
      <c r="U33" s="11"/>
      <c r="V33" s="11"/>
      <c r="W33" s="69"/>
      <c r="X33" s="3"/>
      <c r="Y33" s="3"/>
      <c r="Z33" s="48"/>
      <c r="AA33" s="11"/>
      <c r="AB33" s="11"/>
      <c r="AC33" s="69"/>
      <c r="AD33" s="3"/>
      <c r="AE33" s="3"/>
      <c r="AF33" s="48"/>
      <c r="AG33" s="3"/>
      <c r="AH33" s="3"/>
      <c r="AI33" s="69"/>
      <c r="AJ33" s="3"/>
      <c r="AK33" s="3"/>
      <c r="AL33" s="48"/>
      <c r="AM33" s="11"/>
      <c r="AN33" s="11"/>
      <c r="AO33" s="69"/>
      <c r="AP33" s="3"/>
      <c r="AQ33" s="3"/>
      <c r="AR33" s="48"/>
      <c r="AS33" s="11"/>
      <c r="AT33" s="11"/>
      <c r="AU33" s="69"/>
      <c r="AV33" s="3"/>
      <c r="AW33" s="3"/>
      <c r="AX33" s="48">
        <f t="shared" si="59"/>
        <v>2170</v>
      </c>
      <c r="AY33" s="11">
        <v>665</v>
      </c>
      <c r="AZ33" s="11">
        <v>1505</v>
      </c>
      <c r="BA33" s="69">
        <f t="shared" si="60"/>
        <v>1214936.3</v>
      </c>
      <c r="BB33" s="3">
        <v>372319.19</v>
      </c>
      <c r="BC33" s="3">
        <v>842617.11</v>
      </c>
      <c r="BD33" s="48"/>
      <c r="BE33" s="11"/>
      <c r="BF33" s="11"/>
      <c r="BG33" s="69"/>
      <c r="BH33" s="3"/>
      <c r="BI33" s="3"/>
      <c r="BK33" s="55">
        <f t="shared" si="16"/>
        <v>1214936.3</v>
      </c>
    </row>
    <row r="34" spans="1:63" ht="30" x14ac:dyDescent="0.25">
      <c r="A34" s="21" t="s">
        <v>27</v>
      </c>
      <c r="B34" s="48"/>
      <c r="C34" s="11"/>
      <c r="D34" s="11"/>
      <c r="E34" s="69"/>
      <c r="F34" s="3"/>
      <c r="G34" s="3"/>
      <c r="H34" s="48">
        <f>I34+J34</f>
        <v>1017</v>
      </c>
      <c r="I34" s="148">
        <v>281</v>
      </c>
      <c r="J34" s="148">
        <v>736</v>
      </c>
      <c r="K34" s="69">
        <f>L34+M34</f>
        <v>190644.72</v>
      </c>
      <c r="L34" s="3">
        <v>52675.68</v>
      </c>
      <c r="M34" s="3">
        <v>137969.04</v>
      </c>
      <c r="N34" s="48">
        <f>O34+P34</f>
        <v>11376</v>
      </c>
      <c r="O34" s="148">
        <v>3133</v>
      </c>
      <c r="P34" s="148">
        <v>8243</v>
      </c>
      <c r="Q34" s="69">
        <f t="shared" ref="Q34" si="63">R34+S34</f>
        <v>3798423.9299999997</v>
      </c>
      <c r="R34" s="3">
        <v>1046102.51</v>
      </c>
      <c r="S34" s="3">
        <v>2752321.42</v>
      </c>
      <c r="T34" s="48"/>
      <c r="U34" s="11"/>
      <c r="V34" s="11"/>
      <c r="W34" s="69"/>
      <c r="X34" s="3"/>
      <c r="Y34" s="3"/>
      <c r="Z34" s="48">
        <f>AA34+AB34</f>
        <v>750</v>
      </c>
      <c r="AA34" s="148">
        <v>216</v>
      </c>
      <c r="AB34" s="148">
        <v>534</v>
      </c>
      <c r="AC34" s="69">
        <f t="shared" ref="AC34:AC46" si="64">AD34+AE34</f>
        <v>561605.42999999993</v>
      </c>
      <c r="AD34" s="3">
        <v>161742.35999999999</v>
      </c>
      <c r="AE34" s="3">
        <v>399863.07</v>
      </c>
      <c r="AF34" s="48"/>
      <c r="AG34" s="3"/>
      <c r="AH34" s="3"/>
      <c r="AI34" s="69"/>
      <c r="AJ34" s="3"/>
      <c r="AK34" s="3"/>
      <c r="AL34" s="48">
        <f>AM34+AN34</f>
        <v>1321</v>
      </c>
      <c r="AM34" s="148">
        <v>300</v>
      </c>
      <c r="AN34" s="148">
        <v>1021</v>
      </c>
      <c r="AO34" s="69">
        <f t="shared" ref="AO34" si="65">AP34+AQ34</f>
        <v>34834347.019999996</v>
      </c>
      <c r="AP34" s="3">
        <v>7910903.9400000004</v>
      </c>
      <c r="AQ34" s="3">
        <v>26923443.079999998</v>
      </c>
      <c r="AR34" s="48">
        <f t="shared" ref="AR34:AR40" si="66">AS34+AT34</f>
        <v>1017</v>
      </c>
      <c r="AS34" s="11">
        <v>396</v>
      </c>
      <c r="AT34" s="11">
        <v>621</v>
      </c>
      <c r="AU34" s="69">
        <f t="shared" ref="AU34:AU46" si="67">AV34+AW34</f>
        <v>10731512.07</v>
      </c>
      <c r="AV34" s="3">
        <v>4178641.87</v>
      </c>
      <c r="AW34" s="3">
        <v>6552870.2000000002</v>
      </c>
      <c r="AX34" s="48"/>
      <c r="AY34" s="3"/>
      <c r="AZ34" s="3"/>
      <c r="BA34" s="69"/>
      <c r="BB34" s="3"/>
      <c r="BC34" s="3"/>
      <c r="BD34" s="48">
        <f>BE34+BF34</f>
        <v>261</v>
      </c>
      <c r="BE34" s="11">
        <v>85</v>
      </c>
      <c r="BF34" s="11">
        <v>176</v>
      </c>
      <c r="BG34" s="69">
        <f t="shared" ref="BG34" si="68">BH34+BI34</f>
        <v>346279.38</v>
      </c>
      <c r="BH34" s="3">
        <v>112772.98</v>
      </c>
      <c r="BI34" s="3">
        <v>233506.4</v>
      </c>
      <c r="BK34" s="55">
        <f t="shared" si="16"/>
        <v>50462812.549999997</v>
      </c>
    </row>
    <row r="35" spans="1:63" ht="30" x14ac:dyDescent="0.25">
      <c r="A35" s="22" t="s">
        <v>48</v>
      </c>
      <c r="B35" s="48"/>
      <c r="C35" s="11"/>
      <c r="D35" s="11"/>
      <c r="E35" s="69"/>
      <c r="F35" s="3"/>
      <c r="G35" s="3"/>
      <c r="H35" s="48"/>
      <c r="I35" s="3"/>
      <c r="J35" s="3"/>
      <c r="K35" s="69"/>
      <c r="L35" s="3"/>
      <c r="M35" s="3"/>
      <c r="N35" s="48"/>
      <c r="O35" s="3"/>
      <c r="P35" s="3"/>
      <c r="Q35" s="69"/>
      <c r="R35" s="3"/>
      <c r="S35" s="3"/>
      <c r="T35" s="48"/>
      <c r="U35" s="11"/>
      <c r="V35" s="11"/>
      <c r="W35" s="69"/>
      <c r="X35" s="3"/>
      <c r="Y35" s="3"/>
      <c r="Z35" s="48">
        <f>AA35+AB35</f>
        <v>654</v>
      </c>
      <c r="AA35" s="148">
        <v>175</v>
      </c>
      <c r="AB35" s="148">
        <v>479</v>
      </c>
      <c r="AC35" s="69">
        <f t="shared" si="64"/>
        <v>647267.05000000005</v>
      </c>
      <c r="AD35" s="3">
        <v>173198.37</v>
      </c>
      <c r="AE35" s="3">
        <v>474068.68</v>
      </c>
      <c r="AF35" s="48"/>
      <c r="AG35" s="3"/>
      <c r="AH35" s="3"/>
      <c r="AI35" s="69"/>
      <c r="AJ35" s="3"/>
      <c r="AK35" s="3"/>
      <c r="AL35" s="48"/>
      <c r="AM35" s="11"/>
      <c r="AN35" s="11"/>
      <c r="AO35" s="69"/>
      <c r="AP35" s="3"/>
      <c r="AQ35" s="3"/>
      <c r="AR35" s="48">
        <f t="shared" si="66"/>
        <v>177</v>
      </c>
      <c r="AS35" s="11">
        <v>50</v>
      </c>
      <c r="AT35" s="11">
        <v>127</v>
      </c>
      <c r="AU35" s="69">
        <f t="shared" si="67"/>
        <v>4240350.79</v>
      </c>
      <c r="AV35" s="3">
        <v>1197839.21</v>
      </c>
      <c r="AW35" s="3">
        <v>3042511.58</v>
      </c>
      <c r="AX35" s="48"/>
      <c r="AY35" s="3"/>
      <c r="AZ35" s="3"/>
      <c r="BA35" s="69"/>
      <c r="BB35" s="3"/>
      <c r="BC35" s="3"/>
      <c r="BD35" s="48"/>
      <c r="BE35" s="11"/>
      <c r="BF35" s="11"/>
      <c r="BG35" s="69"/>
      <c r="BH35" s="3"/>
      <c r="BI35" s="3"/>
      <c r="BK35" s="55">
        <f t="shared" si="16"/>
        <v>4887617.84</v>
      </c>
    </row>
    <row r="36" spans="1:63" ht="45" x14ac:dyDescent="0.25">
      <c r="A36" s="21" t="s">
        <v>49</v>
      </c>
      <c r="B36" s="48"/>
      <c r="C36" s="11"/>
      <c r="D36" s="11"/>
      <c r="E36" s="69"/>
      <c r="F36" s="3"/>
      <c r="G36" s="3"/>
      <c r="H36" s="48">
        <f t="shared" ref="H36:H46" si="69">I36+J36</f>
        <v>1753</v>
      </c>
      <c r="I36" s="148">
        <v>406</v>
      </c>
      <c r="J36" s="148">
        <v>1347</v>
      </c>
      <c r="K36" s="69">
        <f>L36+M36</f>
        <v>364346.52999999997</v>
      </c>
      <c r="L36" s="3">
        <v>84383.74</v>
      </c>
      <c r="M36" s="3">
        <v>279962.78999999998</v>
      </c>
      <c r="N36" s="48">
        <f>O36+P36</f>
        <v>15650</v>
      </c>
      <c r="O36" s="148">
        <v>4215</v>
      </c>
      <c r="P36" s="148">
        <v>11435</v>
      </c>
      <c r="Q36" s="69">
        <f t="shared" ref="Q36:Q40" si="70">R36+S36</f>
        <v>8078715.6000000006</v>
      </c>
      <c r="R36" s="3">
        <v>2175832.9900000002</v>
      </c>
      <c r="S36" s="3">
        <v>5902882.6100000003</v>
      </c>
      <c r="T36" s="48">
        <f t="shared" ref="T36" si="71">U36+V36</f>
        <v>0</v>
      </c>
      <c r="U36" s="11">
        <v>0</v>
      </c>
      <c r="V36" s="11">
        <v>0</v>
      </c>
      <c r="W36" s="69">
        <f t="shared" ref="W36" si="72">X36+Y36</f>
        <v>0</v>
      </c>
      <c r="X36" s="3">
        <v>0</v>
      </c>
      <c r="Y36" s="3">
        <v>0</v>
      </c>
      <c r="Z36" s="48">
        <f t="shared" ref="Z36:Z40" si="73">AA36+AB36</f>
        <v>276</v>
      </c>
      <c r="AA36" s="148">
        <v>93</v>
      </c>
      <c r="AB36" s="148">
        <v>183</v>
      </c>
      <c r="AC36" s="69">
        <f t="shared" si="64"/>
        <v>356992.44999999995</v>
      </c>
      <c r="AD36" s="3">
        <v>120290.93</v>
      </c>
      <c r="AE36" s="3">
        <v>236701.52</v>
      </c>
      <c r="AF36" s="48"/>
      <c r="AG36" s="3"/>
      <c r="AH36" s="3"/>
      <c r="AI36" s="69"/>
      <c r="AJ36" s="3"/>
      <c r="AK36" s="3"/>
      <c r="AL36" s="48">
        <f t="shared" ref="AL36:AL40" si="74">AM36+AN36</f>
        <v>2437</v>
      </c>
      <c r="AM36" s="148">
        <v>655</v>
      </c>
      <c r="AN36" s="148">
        <v>1782</v>
      </c>
      <c r="AO36" s="69">
        <f t="shared" ref="AO36:AO45" si="75">AP36+AQ36</f>
        <v>77324237.939999998</v>
      </c>
      <c r="AP36" s="3">
        <v>20782673.719999999</v>
      </c>
      <c r="AQ36" s="3">
        <v>56541564.219999999</v>
      </c>
      <c r="AR36" s="48">
        <f t="shared" si="66"/>
        <v>410</v>
      </c>
      <c r="AS36" s="11">
        <v>117</v>
      </c>
      <c r="AT36" s="11">
        <v>293</v>
      </c>
      <c r="AU36" s="69">
        <f t="shared" si="67"/>
        <v>7088140.3900000006</v>
      </c>
      <c r="AV36" s="3">
        <v>2022713.23</v>
      </c>
      <c r="AW36" s="3">
        <v>5065427.16</v>
      </c>
      <c r="AX36" s="48">
        <f>AY36+AZ36</f>
        <v>934</v>
      </c>
      <c r="AY36" s="11">
        <v>225</v>
      </c>
      <c r="AZ36" s="11">
        <v>709</v>
      </c>
      <c r="BA36" s="69">
        <f t="shared" ref="BA36" si="76">BB36+BC36</f>
        <v>575515.99</v>
      </c>
      <c r="BB36" s="3">
        <v>138641.43</v>
      </c>
      <c r="BC36" s="3">
        <v>436874.56</v>
      </c>
      <c r="BD36" s="48">
        <f t="shared" ref="BD36:BD40" si="77">BE36+BF36</f>
        <v>4460</v>
      </c>
      <c r="BE36" s="11">
        <v>1074</v>
      </c>
      <c r="BF36" s="11">
        <v>3386</v>
      </c>
      <c r="BG36" s="69">
        <f t="shared" ref="BG36:BG43" si="78">BH36+BI36</f>
        <v>5643060.6299999999</v>
      </c>
      <c r="BH36" s="3">
        <v>1358889.49</v>
      </c>
      <c r="BI36" s="3">
        <v>4284171.1399999997</v>
      </c>
      <c r="BK36" s="55">
        <f t="shared" si="16"/>
        <v>99431009.529999986</v>
      </c>
    </row>
    <row r="37" spans="1:63" ht="15" x14ac:dyDescent="0.25">
      <c r="A37" s="21" t="s">
        <v>28</v>
      </c>
      <c r="B37" s="48"/>
      <c r="C37" s="11"/>
      <c r="D37" s="11"/>
      <c r="E37" s="69"/>
      <c r="F37" s="3"/>
      <c r="G37" s="3"/>
      <c r="H37" s="48"/>
      <c r="I37" s="11"/>
      <c r="J37" s="11"/>
      <c r="K37" s="69"/>
      <c r="L37" s="3"/>
      <c r="M37" s="3"/>
      <c r="N37" s="48">
        <f>O37+P37</f>
        <v>1702</v>
      </c>
      <c r="O37" s="148">
        <v>436</v>
      </c>
      <c r="P37" s="148">
        <v>1266</v>
      </c>
      <c r="Q37" s="69">
        <f t="shared" si="70"/>
        <v>595751.05999999994</v>
      </c>
      <c r="R37" s="3">
        <v>152613.07999999999</v>
      </c>
      <c r="S37" s="3">
        <v>443137.98</v>
      </c>
      <c r="T37" s="48"/>
      <c r="U37" s="11"/>
      <c r="V37" s="11"/>
      <c r="W37" s="69"/>
      <c r="X37" s="3"/>
      <c r="Y37" s="3"/>
      <c r="Z37" s="48">
        <f t="shared" si="73"/>
        <v>1370</v>
      </c>
      <c r="AA37" s="148">
        <v>386</v>
      </c>
      <c r="AB37" s="148">
        <v>984</v>
      </c>
      <c r="AC37" s="69">
        <f t="shared" si="64"/>
        <v>933161.8</v>
      </c>
      <c r="AD37" s="3">
        <v>262920.03999999998</v>
      </c>
      <c r="AE37" s="3">
        <v>670241.76</v>
      </c>
      <c r="AF37" s="48"/>
      <c r="AG37" s="3"/>
      <c r="AH37" s="3"/>
      <c r="AI37" s="69"/>
      <c r="AJ37" s="3"/>
      <c r="AK37" s="3"/>
      <c r="AL37" s="48">
        <f t="shared" si="74"/>
        <v>585</v>
      </c>
      <c r="AM37" s="148">
        <v>157</v>
      </c>
      <c r="AN37" s="148">
        <v>428</v>
      </c>
      <c r="AO37" s="69">
        <f t="shared" si="75"/>
        <v>15854359.130000001</v>
      </c>
      <c r="AP37" s="3">
        <v>4254930.57</v>
      </c>
      <c r="AQ37" s="3">
        <v>11599428.560000001</v>
      </c>
      <c r="AR37" s="48">
        <f t="shared" si="66"/>
        <v>229</v>
      </c>
      <c r="AS37" s="11">
        <v>53</v>
      </c>
      <c r="AT37" s="11">
        <v>176</v>
      </c>
      <c r="AU37" s="69">
        <f t="shared" si="67"/>
        <v>5017326.01</v>
      </c>
      <c r="AV37" s="3">
        <v>1161215.19</v>
      </c>
      <c r="AW37" s="3">
        <v>3856110.82</v>
      </c>
      <c r="AX37" s="48"/>
      <c r="AY37" s="11"/>
      <c r="AZ37" s="11"/>
      <c r="BA37" s="69"/>
      <c r="BB37" s="3"/>
      <c r="BC37" s="3"/>
      <c r="BD37" s="48">
        <f t="shared" si="77"/>
        <v>428</v>
      </c>
      <c r="BE37" s="11">
        <v>75</v>
      </c>
      <c r="BF37" s="11">
        <v>353</v>
      </c>
      <c r="BG37" s="69">
        <f t="shared" si="78"/>
        <v>259992.88</v>
      </c>
      <c r="BH37" s="3">
        <v>45559.5</v>
      </c>
      <c r="BI37" s="3">
        <v>214433.38</v>
      </c>
      <c r="BK37" s="55">
        <f t="shared" si="16"/>
        <v>22660590.879999999</v>
      </c>
    </row>
    <row r="38" spans="1:63" ht="18" customHeight="1" x14ac:dyDescent="0.25">
      <c r="A38" s="21" t="s">
        <v>29</v>
      </c>
      <c r="B38" s="48"/>
      <c r="C38" s="11"/>
      <c r="D38" s="11"/>
      <c r="E38" s="69"/>
      <c r="F38" s="3"/>
      <c r="G38" s="3"/>
      <c r="H38" s="48">
        <f t="shared" si="69"/>
        <v>599</v>
      </c>
      <c r="I38" s="11">
        <v>313</v>
      </c>
      <c r="J38" s="11">
        <v>286</v>
      </c>
      <c r="K38" s="69">
        <f t="shared" ref="K38:K46" si="79">L38+M38</f>
        <v>40449.800000000003</v>
      </c>
      <c r="L38" s="3">
        <v>21136.54</v>
      </c>
      <c r="M38" s="3">
        <v>19313.259999999998</v>
      </c>
      <c r="N38" s="48">
        <f>O38+P38</f>
        <v>37322</v>
      </c>
      <c r="O38" s="148">
        <v>12572</v>
      </c>
      <c r="P38" s="148">
        <v>24750</v>
      </c>
      <c r="Q38" s="69">
        <f t="shared" si="70"/>
        <v>12348206.699999999</v>
      </c>
      <c r="R38" s="3">
        <v>4159521.32</v>
      </c>
      <c r="S38" s="3">
        <v>8188685.3799999999</v>
      </c>
      <c r="T38" s="48"/>
      <c r="U38" s="11"/>
      <c r="V38" s="11"/>
      <c r="W38" s="69"/>
      <c r="X38" s="3"/>
      <c r="Y38" s="3"/>
      <c r="Z38" s="48">
        <f t="shared" si="73"/>
        <v>795</v>
      </c>
      <c r="AA38" s="148">
        <v>282</v>
      </c>
      <c r="AB38" s="148">
        <v>513</v>
      </c>
      <c r="AC38" s="69">
        <f t="shared" si="64"/>
        <v>507737.91000000003</v>
      </c>
      <c r="AD38" s="3">
        <v>180103.26</v>
      </c>
      <c r="AE38" s="3">
        <v>327634.65000000002</v>
      </c>
      <c r="AF38" s="48"/>
      <c r="AG38" s="3"/>
      <c r="AH38" s="3"/>
      <c r="AI38" s="69"/>
      <c r="AJ38" s="3"/>
      <c r="AK38" s="3"/>
      <c r="AL38" s="48">
        <f t="shared" si="74"/>
        <v>7233</v>
      </c>
      <c r="AM38" s="148">
        <v>2057</v>
      </c>
      <c r="AN38" s="148">
        <v>5176</v>
      </c>
      <c r="AO38" s="69">
        <f t="shared" si="75"/>
        <v>239985748.30000001</v>
      </c>
      <c r="AP38" s="3">
        <v>68249783.530000001</v>
      </c>
      <c r="AQ38" s="3">
        <v>171735964.77000001</v>
      </c>
      <c r="AR38" s="48">
        <f t="shared" si="66"/>
        <v>552</v>
      </c>
      <c r="AS38" s="148">
        <v>150</v>
      </c>
      <c r="AT38" s="148">
        <v>402</v>
      </c>
      <c r="AU38" s="69">
        <f t="shared" si="67"/>
        <v>18686385.91</v>
      </c>
      <c r="AV38" s="3">
        <v>5077822.26</v>
      </c>
      <c r="AW38" s="3">
        <v>13608563.65</v>
      </c>
      <c r="AX38" s="48"/>
      <c r="AY38" s="11"/>
      <c r="AZ38" s="11"/>
      <c r="BA38" s="69"/>
      <c r="BB38" s="3"/>
      <c r="BC38" s="3"/>
      <c r="BD38" s="48">
        <f t="shared" si="77"/>
        <v>13030</v>
      </c>
      <c r="BE38" s="148">
        <v>4321</v>
      </c>
      <c r="BF38" s="148">
        <v>8709</v>
      </c>
      <c r="BG38" s="69">
        <f t="shared" si="78"/>
        <v>11863798.1</v>
      </c>
      <c r="BH38" s="3">
        <v>3934264.9</v>
      </c>
      <c r="BI38" s="3">
        <v>7929533.2000000002</v>
      </c>
      <c r="BK38" s="55">
        <f t="shared" si="16"/>
        <v>283432326.72000003</v>
      </c>
    </row>
    <row r="39" spans="1:63" ht="30" x14ac:dyDescent="0.25">
      <c r="A39" s="21" t="s">
        <v>30</v>
      </c>
      <c r="B39" s="48"/>
      <c r="C39" s="11"/>
      <c r="D39" s="11"/>
      <c r="E39" s="69"/>
      <c r="F39" s="3"/>
      <c r="G39" s="3"/>
      <c r="H39" s="48">
        <f t="shared" si="69"/>
        <v>7614</v>
      </c>
      <c r="I39" s="148">
        <v>1182</v>
      </c>
      <c r="J39" s="148">
        <v>6432</v>
      </c>
      <c r="K39" s="69">
        <f t="shared" si="79"/>
        <v>560999.52</v>
      </c>
      <c r="L39" s="3">
        <v>87089.76</v>
      </c>
      <c r="M39" s="3">
        <v>473909.76000000001</v>
      </c>
      <c r="N39" s="48">
        <f t="shared" ref="N39:N40" si="80">O39+P39</f>
        <v>7982</v>
      </c>
      <c r="O39" s="148">
        <v>739</v>
      </c>
      <c r="P39" s="148">
        <v>7243</v>
      </c>
      <c r="Q39" s="69">
        <f t="shared" si="70"/>
        <v>2614025.1799999997</v>
      </c>
      <c r="R39" s="3">
        <v>242015.11</v>
      </c>
      <c r="S39" s="3">
        <v>2372010.0699999998</v>
      </c>
      <c r="T39" s="48"/>
      <c r="U39" s="11"/>
      <c r="V39" s="11"/>
      <c r="W39" s="69"/>
      <c r="X39" s="3"/>
      <c r="Y39" s="3"/>
      <c r="Z39" s="48">
        <f t="shared" si="73"/>
        <v>91</v>
      </c>
      <c r="AA39" s="148">
        <v>23</v>
      </c>
      <c r="AB39" s="148">
        <v>68</v>
      </c>
      <c r="AC39" s="69">
        <f t="shared" si="64"/>
        <v>56024.149999999994</v>
      </c>
      <c r="AD39" s="3">
        <v>14159.95</v>
      </c>
      <c r="AE39" s="3">
        <v>41864.199999999997</v>
      </c>
      <c r="AF39" s="48"/>
      <c r="AG39" s="3"/>
      <c r="AH39" s="3"/>
      <c r="AI39" s="69"/>
      <c r="AJ39" s="3"/>
      <c r="AK39" s="3"/>
      <c r="AL39" s="48">
        <f t="shared" si="74"/>
        <v>2188</v>
      </c>
      <c r="AM39" s="148">
        <v>559</v>
      </c>
      <c r="AN39" s="148">
        <v>1629</v>
      </c>
      <c r="AO39" s="69">
        <f t="shared" si="75"/>
        <v>99458349.730000004</v>
      </c>
      <c r="AP39" s="3">
        <v>25410062.84</v>
      </c>
      <c r="AQ39" s="3">
        <v>74048286.890000001</v>
      </c>
      <c r="AR39" s="48">
        <f t="shared" si="66"/>
        <v>492</v>
      </c>
      <c r="AS39" s="11">
        <v>138</v>
      </c>
      <c r="AT39" s="11">
        <v>354</v>
      </c>
      <c r="AU39" s="69">
        <f t="shared" si="67"/>
        <v>22635994.120000001</v>
      </c>
      <c r="AV39" s="3">
        <v>6349120.2999999998</v>
      </c>
      <c r="AW39" s="3">
        <v>16286873.82</v>
      </c>
      <c r="AX39" s="48">
        <f t="shared" ref="AX39" si="81">AY39+AZ39</f>
        <v>861</v>
      </c>
      <c r="AY39" s="11">
        <v>206</v>
      </c>
      <c r="AZ39" s="11">
        <v>655</v>
      </c>
      <c r="BA39" s="69">
        <f t="shared" ref="BA39" si="82">BB39+BC39</f>
        <v>246538.74000000002</v>
      </c>
      <c r="BB39" s="3">
        <v>58986.04</v>
      </c>
      <c r="BC39" s="3">
        <v>187552.7</v>
      </c>
      <c r="BD39" s="48">
        <f t="shared" si="77"/>
        <v>3986</v>
      </c>
      <c r="BE39" s="11">
        <v>956</v>
      </c>
      <c r="BF39" s="139">
        <v>3030</v>
      </c>
      <c r="BG39" s="69">
        <f t="shared" si="78"/>
        <v>3126305.38</v>
      </c>
      <c r="BH39" s="3">
        <v>749811.33</v>
      </c>
      <c r="BI39" s="3">
        <v>2376494.0499999998</v>
      </c>
      <c r="BK39" s="55">
        <f t="shared" ref="BK39:BK70" si="83">E39+K39+Q39+W39+AC39+AI39+AO39+AU39+BA39+BG39</f>
        <v>128698236.81999999</v>
      </c>
    </row>
    <row r="40" spans="1:63" ht="30" x14ac:dyDescent="0.25">
      <c r="A40" s="21" t="s">
        <v>46</v>
      </c>
      <c r="B40" s="48"/>
      <c r="C40" s="11"/>
      <c r="D40" s="11"/>
      <c r="E40" s="69"/>
      <c r="F40" s="3"/>
      <c r="G40" s="3"/>
      <c r="H40" s="48">
        <f t="shared" si="69"/>
        <v>2155</v>
      </c>
      <c r="I40" s="148">
        <v>454</v>
      </c>
      <c r="J40" s="148">
        <v>1701</v>
      </c>
      <c r="K40" s="69">
        <f t="shared" si="79"/>
        <v>120025.35</v>
      </c>
      <c r="L40" s="3">
        <v>25286.080000000002</v>
      </c>
      <c r="M40" s="3">
        <v>94739.27</v>
      </c>
      <c r="N40" s="48">
        <f t="shared" si="80"/>
        <v>1530</v>
      </c>
      <c r="O40" s="148">
        <v>376</v>
      </c>
      <c r="P40" s="148">
        <v>1154</v>
      </c>
      <c r="Q40" s="69">
        <f t="shared" si="70"/>
        <v>416922.30000000005</v>
      </c>
      <c r="R40" s="3">
        <v>102459.34</v>
      </c>
      <c r="S40" s="3">
        <v>314462.96000000002</v>
      </c>
      <c r="T40" s="48"/>
      <c r="U40" s="11"/>
      <c r="V40" s="11"/>
      <c r="W40" s="69"/>
      <c r="X40" s="3"/>
      <c r="Y40" s="3"/>
      <c r="Z40" s="48">
        <f t="shared" si="73"/>
        <v>5076</v>
      </c>
      <c r="AA40" s="148">
        <v>1594</v>
      </c>
      <c r="AB40" s="148">
        <v>3482</v>
      </c>
      <c r="AC40" s="69">
        <f t="shared" si="64"/>
        <v>3548367.0100000002</v>
      </c>
      <c r="AD40" s="3">
        <v>1114282.31</v>
      </c>
      <c r="AE40" s="3">
        <v>2434084.7000000002</v>
      </c>
      <c r="AF40" s="48"/>
      <c r="AG40" s="3"/>
      <c r="AH40" s="3"/>
      <c r="AI40" s="69"/>
      <c r="AJ40" s="3"/>
      <c r="AK40" s="3"/>
      <c r="AL40" s="48">
        <f t="shared" si="74"/>
        <v>227</v>
      </c>
      <c r="AM40" s="148">
        <v>80</v>
      </c>
      <c r="AN40" s="148">
        <v>147</v>
      </c>
      <c r="AO40" s="69">
        <f t="shared" si="75"/>
        <v>7016151.5499999989</v>
      </c>
      <c r="AP40" s="3">
        <v>2472652.5299999998</v>
      </c>
      <c r="AQ40" s="3">
        <v>4543499.0199999996</v>
      </c>
      <c r="AR40" s="48">
        <f t="shared" si="66"/>
        <v>80</v>
      </c>
      <c r="AS40" s="11">
        <v>26</v>
      </c>
      <c r="AT40" s="11">
        <v>54</v>
      </c>
      <c r="AU40" s="69">
        <f t="shared" si="67"/>
        <v>2666130.67</v>
      </c>
      <c r="AV40" s="3">
        <v>866492.47</v>
      </c>
      <c r="AW40" s="3">
        <v>1799638.2</v>
      </c>
      <c r="AX40" s="48"/>
      <c r="AY40" s="3"/>
      <c r="AZ40" s="3"/>
      <c r="BA40" s="69"/>
      <c r="BB40" s="3"/>
      <c r="BC40" s="3"/>
      <c r="BD40" s="48">
        <f t="shared" si="77"/>
        <v>157</v>
      </c>
      <c r="BE40" s="11">
        <v>55</v>
      </c>
      <c r="BF40" s="11">
        <v>102</v>
      </c>
      <c r="BG40" s="69">
        <f t="shared" si="78"/>
        <v>177288.8</v>
      </c>
      <c r="BH40" s="3">
        <v>62107.54</v>
      </c>
      <c r="BI40" s="3">
        <v>115181.26</v>
      </c>
      <c r="BK40" s="55">
        <f t="shared" si="83"/>
        <v>13944885.68</v>
      </c>
    </row>
    <row r="41" spans="1:63" ht="15" x14ac:dyDescent="0.25">
      <c r="A41" s="21" t="s">
        <v>89</v>
      </c>
      <c r="B41" s="48">
        <f t="shared" ref="B41:B44" si="84">C41+D41</f>
        <v>975</v>
      </c>
      <c r="C41" s="148">
        <v>300</v>
      </c>
      <c r="D41" s="148">
        <v>675</v>
      </c>
      <c r="E41" s="69">
        <f t="shared" ref="E41:E44" si="85">F41+G41</f>
        <v>1630097.62</v>
      </c>
      <c r="F41" s="3">
        <v>501568.5</v>
      </c>
      <c r="G41" s="3">
        <v>1128529.1200000001</v>
      </c>
      <c r="H41" s="48">
        <f t="shared" si="69"/>
        <v>1664</v>
      </c>
      <c r="I41" s="148">
        <v>651</v>
      </c>
      <c r="J41" s="148">
        <v>1013</v>
      </c>
      <c r="K41" s="69">
        <f t="shared" si="79"/>
        <v>182588.39</v>
      </c>
      <c r="L41" s="3">
        <v>71433.320000000007</v>
      </c>
      <c r="M41" s="3">
        <v>111155.07</v>
      </c>
      <c r="N41" s="48"/>
      <c r="O41" s="3"/>
      <c r="P41" s="3"/>
      <c r="Q41" s="69"/>
      <c r="R41" s="3"/>
      <c r="S41" s="3"/>
      <c r="T41" s="48">
        <f t="shared" ref="T41:T44" si="86">U41+V41</f>
        <v>1368</v>
      </c>
      <c r="U41" s="11">
        <v>592</v>
      </c>
      <c r="V41" s="11">
        <v>776</v>
      </c>
      <c r="W41" s="69">
        <f t="shared" ref="W41:W44" si="87">X41+Y41</f>
        <v>1314237.6499999999</v>
      </c>
      <c r="X41" s="3">
        <v>568734.42000000004</v>
      </c>
      <c r="Y41" s="3">
        <v>745503.23</v>
      </c>
      <c r="Z41" s="48">
        <f t="shared" ref="Z41:Z46" si="88">AA41+AB41</f>
        <v>4555</v>
      </c>
      <c r="AA41" s="148">
        <v>1918</v>
      </c>
      <c r="AB41" s="148">
        <v>2637</v>
      </c>
      <c r="AC41" s="69">
        <f t="shared" si="64"/>
        <v>3038150.54</v>
      </c>
      <c r="AD41" s="3">
        <v>1279291.49</v>
      </c>
      <c r="AE41" s="3">
        <v>1758859.05</v>
      </c>
      <c r="AF41" s="48">
        <f t="shared" ref="AF41:AF44" si="89">AG41+AH41</f>
        <v>1731</v>
      </c>
      <c r="AG41" s="148">
        <v>633</v>
      </c>
      <c r="AH41" s="148">
        <v>1098</v>
      </c>
      <c r="AI41" s="69">
        <f t="shared" ref="AI41:AI44" si="90">AJ41+AK41</f>
        <v>764855.25</v>
      </c>
      <c r="AJ41" s="3">
        <v>279695.77</v>
      </c>
      <c r="AK41" s="3">
        <v>485159.48</v>
      </c>
      <c r="AL41" s="48">
        <f t="shared" ref="AL41:AL45" si="91">AM41+AN41</f>
        <v>431</v>
      </c>
      <c r="AM41" s="148">
        <v>187</v>
      </c>
      <c r="AN41" s="148">
        <v>244</v>
      </c>
      <c r="AO41" s="69">
        <f t="shared" si="75"/>
        <v>5924803.2000000002</v>
      </c>
      <c r="AP41" s="3">
        <v>2570622.27</v>
      </c>
      <c r="AQ41" s="3">
        <v>3354180.93</v>
      </c>
      <c r="AR41" s="48">
        <f t="shared" ref="AR41:AR45" si="92">AS41+AT41</f>
        <v>125</v>
      </c>
      <c r="AS41" s="11">
        <v>47</v>
      </c>
      <c r="AT41" s="11">
        <v>78</v>
      </c>
      <c r="AU41" s="69">
        <f t="shared" si="67"/>
        <v>722307.08000000007</v>
      </c>
      <c r="AV41" s="3">
        <v>271587.46000000002</v>
      </c>
      <c r="AW41" s="3">
        <v>450719.62</v>
      </c>
      <c r="AX41" s="48">
        <f t="shared" ref="AX41:AX42" si="93">AY41+AZ41</f>
        <v>3689</v>
      </c>
      <c r="AY41" s="11">
        <v>1091</v>
      </c>
      <c r="AZ41" s="11">
        <v>2598</v>
      </c>
      <c r="BA41" s="69">
        <f t="shared" ref="BA41:BA45" si="94">BB41+BC41</f>
        <v>646207.23</v>
      </c>
      <c r="BB41" s="3">
        <v>191111.98</v>
      </c>
      <c r="BC41" s="3">
        <v>455095.25</v>
      </c>
      <c r="BD41" s="48">
        <f t="shared" ref="BD41:BD45" si="95">BE41+BF41</f>
        <v>84</v>
      </c>
      <c r="BE41" s="11">
        <v>25</v>
      </c>
      <c r="BF41" s="11">
        <v>59</v>
      </c>
      <c r="BG41" s="69">
        <f t="shared" si="78"/>
        <v>58910.879999999997</v>
      </c>
      <c r="BH41" s="3">
        <v>17533</v>
      </c>
      <c r="BI41" s="3">
        <v>41377.879999999997</v>
      </c>
      <c r="BK41" s="55">
        <f t="shared" si="83"/>
        <v>14282157.840000002</v>
      </c>
    </row>
    <row r="42" spans="1:63" ht="15" x14ac:dyDescent="0.25">
      <c r="A42" s="21" t="s">
        <v>90</v>
      </c>
      <c r="B42" s="48">
        <f t="shared" si="84"/>
        <v>897</v>
      </c>
      <c r="C42" s="148">
        <v>599</v>
      </c>
      <c r="D42" s="148">
        <v>298</v>
      </c>
      <c r="E42" s="69">
        <f t="shared" si="85"/>
        <v>1499689.81</v>
      </c>
      <c r="F42" s="3">
        <v>1001465.1</v>
      </c>
      <c r="G42" s="3">
        <v>498224.71</v>
      </c>
      <c r="H42" s="48">
        <f t="shared" si="69"/>
        <v>1157</v>
      </c>
      <c r="I42" s="148">
        <v>649</v>
      </c>
      <c r="J42" s="148">
        <v>508</v>
      </c>
      <c r="K42" s="69">
        <f t="shared" si="79"/>
        <v>241296.19999999998</v>
      </c>
      <c r="L42" s="3">
        <v>135351.10999999999</v>
      </c>
      <c r="M42" s="3">
        <v>105945.09</v>
      </c>
      <c r="N42" s="48"/>
      <c r="O42" s="3"/>
      <c r="P42" s="3"/>
      <c r="Q42" s="69"/>
      <c r="R42" s="3"/>
      <c r="S42" s="3"/>
      <c r="T42" s="48">
        <f t="shared" si="86"/>
        <v>1299</v>
      </c>
      <c r="U42" s="11">
        <v>629</v>
      </c>
      <c r="V42" s="11">
        <v>670</v>
      </c>
      <c r="W42" s="69">
        <f t="shared" si="87"/>
        <v>1255729.67</v>
      </c>
      <c r="X42" s="3">
        <v>608047.69999999995</v>
      </c>
      <c r="Y42" s="3">
        <v>647681.97</v>
      </c>
      <c r="Z42" s="48">
        <f t="shared" si="88"/>
        <v>3992</v>
      </c>
      <c r="AA42" s="148">
        <v>2019</v>
      </c>
      <c r="AB42" s="148">
        <v>1973</v>
      </c>
      <c r="AC42" s="69">
        <f t="shared" si="64"/>
        <v>2790771.85</v>
      </c>
      <c r="AD42" s="3">
        <v>1411465.02</v>
      </c>
      <c r="AE42" s="3">
        <v>1379306.83</v>
      </c>
      <c r="AF42" s="48">
        <f t="shared" si="89"/>
        <v>1692</v>
      </c>
      <c r="AG42" s="148">
        <v>736</v>
      </c>
      <c r="AH42" s="148">
        <v>956</v>
      </c>
      <c r="AI42" s="69">
        <f t="shared" si="90"/>
        <v>893943.37</v>
      </c>
      <c r="AJ42" s="3">
        <v>388854.8</v>
      </c>
      <c r="AK42" s="3">
        <v>505088.57</v>
      </c>
      <c r="AL42" s="48">
        <f t="shared" si="91"/>
        <v>395</v>
      </c>
      <c r="AM42" s="148">
        <v>192</v>
      </c>
      <c r="AN42" s="148">
        <v>203</v>
      </c>
      <c r="AO42" s="69">
        <f t="shared" si="75"/>
        <v>5076520.5599999996</v>
      </c>
      <c r="AP42" s="3">
        <v>2467574.5499999998</v>
      </c>
      <c r="AQ42" s="3">
        <v>2608946.0099999998</v>
      </c>
      <c r="AR42" s="48">
        <f t="shared" si="92"/>
        <v>137</v>
      </c>
      <c r="AS42" s="11">
        <v>61</v>
      </c>
      <c r="AT42" s="11">
        <v>76</v>
      </c>
      <c r="AU42" s="69">
        <f t="shared" si="67"/>
        <v>842755.71</v>
      </c>
      <c r="AV42" s="3">
        <v>375241.59</v>
      </c>
      <c r="AW42" s="3">
        <v>467514.12</v>
      </c>
      <c r="AX42" s="48">
        <f t="shared" si="93"/>
        <v>1911</v>
      </c>
      <c r="AY42" s="11">
        <v>920</v>
      </c>
      <c r="AZ42" s="11">
        <v>991</v>
      </c>
      <c r="BA42" s="69">
        <f t="shared" si="94"/>
        <v>190029.84</v>
      </c>
      <c r="BB42" s="3">
        <v>91484.800000000003</v>
      </c>
      <c r="BC42" s="3">
        <v>98545.04</v>
      </c>
      <c r="BD42" s="48">
        <f t="shared" si="95"/>
        <v>159</v>
      </c>
      <c r="BE42" s="11">
        <v>77</v>
      </c>
      <c r="BF42" s="11">
        <v>82</v>
      </c>
      <c r="BG42" s="69">
        <f t="shared" si="78"/>
        <v>111509.88</v>
      </c>
      <c r="BH42" s="3">
        <v>54001.64</v>
      </c>
      <c r="BI42" s="3">
        <v>57508.24</v>
      </c>
      <c r="BK42" s="55">
        <f t="shared" si="83"/>
        <v>12902246.889999999</v>
      </c>
    </row>
    <row r="43" spans="1:63" ht="15" x14ac:dyDescent="0.25">
      <c r="A43" s="21" t="s">
        <v>39</v>
      </c>
      <c r="B43" s="48">
        <f t="shared" si="84"/>
        <v>372</v>
      </c>
      <c r="C43" s="148">
        <v>7</v>
      </c>
      <c r="D43" s="148">
        <v>365</v>
      </c>
      <c r="E43" s="69">
        <f t="shared" si="85"/>
        <v>621944.93000000005</v>
      </c>
      <c r="F43" s="3">
        <v>11703.26</v>
      </c>
      <c r="G43" s="3">
        <v>610241.67000000004</v>
      </c>
      <c r="H43" s="48">
        <f t="shared" si="69"/>
        <v>581</v>
      </c>
      <c r="I43" s="148">
        <v>16</v>
      </c>
      <c r="J43" s="148">
        <v>565</v>
      </c>
      <c r="K43" s="69">
        <f t="shared" si="79"/>
        <v>90423.27</v>
      </c>
      <c r="L43" s="3">
        <v>2490.14</v>
      </c>
      <c r="M43" s="3">
        <v>87933.13</v>
      </c>
      <c r="N43" s="48"/>
      <c r="O43" s="3"/>
      <c r="P43" s="3"/>
      <c r="Q43" s="69"/>
      <c r="R43" s="3"/>
      <c r="S43" s="3"/>
      <c r="T43" s="48">
        <f t="shared" si="86"/>
        <v>470</v>
      </c>
      <c r="U43" s="11">
        <v>28</v>
      </c>
      <c r="V43" s="11">
        <v>442</v>
      </c>
      <c r="W43" s="69">
        <f t="shared" si="87"/>
        <v>524604.16999999993</v>
      </c>
      <c r="X43" s="3">
        <v>31253.01</v>
      </c>
      <c r="Y43" s="3">
        <v>493351.16</v>
      </c>
      <c r="Z43" s="48">
        <f t="shared" si="88"/>
        <v>1960</v>
      </c>
      <c r="AA43" s="148">
        <v>62</v>
      </c>
      <c r="AB43" s="148">
        <v>1898</v>
      </c>
      <c r="AC43" s="69">
        <f t="shared" si="64"/>
        <v>1496590.5999999999</v>
      </c>
      <c r="AD43" s="3">
        <v>47341.13</v>
      </c>
      <c r="AE43" s="3">
        <v>1449249.47</v>
      </c>
      <c r="AF43" s="48">
        <f t="shared" si="89"/>
        <v>558</v>
      </c>
      <c r="AG43" s="148">
        <v>17</v>
      </c>
      <c r="AH43" s="148">
        <v>541</v>
      </c>
      <c r="AI43" s="69">
        <f t="shared" si="90"/>
        <v>207339.02</v>
      </c>
      <c r="AJ43" s="3">
        <v>6316.78</v>
      </c>
      <c r="AK43" s="3">
        <v>201022.24</v>
      </c>
      <c r="AL43" s="48">
        <f t="shared" si="91"/>
        <v>99</v>
      </c>
      <c r="AM43" s="148">
        <v>7</v>
      </c>
      <c r="AN43" s="148">
        <v>92</v>
      </c>
      <c r="AO43" s="69">
        <f t="shared" si="75"/>
        <v>1514819.91</v>
      </c>
      <c r="AP43" s="3">
        <v>107108.48</v>
      </c>
      <c r="AQ43" s="3">
        <v>1407711.43</v>
      </c>
      <c r="AR43" s="48">
        <f t="shared" si="92"/>
        <v>60</v>
      </c>
      <c r="AS43" s="11">
        <v>3</v>
      </c>
      <c r="AT43" s="11">
        <v>57</v>
      </c>
      <c r="AU43" s="69">
        <f t="shared" si="67"/>
        <v>378105.08</v>
      </c>
      <c r="AV43" s="3">
        <v>18905.25</v>
      </c>
      <c r="AW43" s="3">
        <v>359199.83</v>
      </c>
      <c r="AX43" s="48"/>
      <c r="AY43" s="11"/>
      <c r="AZ43" s="11"/>
      <c r="BA43" s="69"/>
      <c r="BB43" s="3"/>
      <c r="BC43" s="3"/>
      <c r="BD43" s="48">
        <f t="shared" si="95"/>
        <v>0</v>
      </c>
      <c r="BE43" s="11">
        <v>0</v>
      </c>
      <c r="BF43" s="11">
        <v>0</v>
      </c>
      <c r="BG43" s="69">
        <f t="shared" si="78"/>
        <v>0</v>
      </c>
      <c r="BH43" s="3">
        <v>0</v>
      </c>
      <c r="BI43" s="3">
        <v>0</v>
      </c>
      <c r="BK43" s="55">
        <f t="shared" si="83"/>
        <v>4833826.9799999995</v>
      </c>
    </row>
    <row r="44" spans="1:63" ht="15" x14ac:dyDescent="0.25">
      <c r="A44" s="21" t="s">
        <v>91</v>
      </c>
      <c r="B44" s="48">
        <f t="shared" si="84"/>
        <v>1629</v>
      </c>
      <c r="C44" s="148">
        <v>624</v>
      </c>
      <c r="D44" s="148">
        <v>1005</v>
      </c>
      <c r="E44" s="69">
        <f t="shared" si="85"/>
        <v>2723516.95</v>
      </c>
      <c r="F44" s="3">
        <v>1043262.48</v>
      </c>
      <c r="G44" s="3">
        <v>1680254.47</v>
      </c>
      <c r="H44" s="48">
        <f t="shared" si="69"/>
        <v>2799</v>
      </c>
      <c r="I44" s="148">
        <v>1033</v>
      </c>
      <c r="J44" s="148">
        <v>1766</v>
      </c>
      <c r="K44" s="69">
        <f t="shared" si="79"/>
        <v>271986.33</v>
      </c>
      <c r="L44" s="3">
        <v>100379.38</v>
      </c>
      <c r="M44" s="3">
        <v>171606.95</v>
      </c>
      <c r="N44" s="48"/>
      <c r="O44" s="3"/>
      <c r="P44" s="3"/>
      <c r="Q44" s="69"/>
      <c r="R44" s="3"/>
      <c r="S44" s="3"/>
      <c r="T44" s="48">
        <f t="shared" si="86"/>
        <v>2926</v>
      </c>
      <c r="U44" s="11">
        <v>1064</v>
      </c>
      <c r="V44" s="11">
        <v>1862</v>
      </c>
      <c r="W44" s="69">
        <f t="shared" si="87"/>
        <v>2457925</v>
      </c>
      <c r="X44" s="3">
        <v>893790.91</v>
      </c>
      <c r="Y44" s="3">
        <v>1564134.09</v>
      </c>
      <c r="Z44" s="48">
        <f t="shared" si="88"/>
        <v>6260</v>
      </c>
      <c r="AA44" s="148">
        <v>2806</v>
      </c>
      <c r="AB44" s="148">
        <v>3454</v>
      </c>
      <c r="AC44" s="69">
        <f t="shared" si="64"/>
        <v>5154240.7200000007</v>
      </c>
      <c r="AD44" s="3">
        <v>2310351.35</v>
      </c>
      <c r="AE44" s="3">
        <v>2843889.37</v>
      </c>
      <c r="AF44" s="48">
        <f t="shared" si="89"/>
        <v>3048</v>
      </c>
      <c r="AG44" s="148">
        <v>1591</v>
      </c>
      <c r="AH44" s="148">
        <v>1457</v>
      </c>
      <c r="AI44" s="69">
        <f t="shared" si="90"/>
        <v>1490111.2200000002</v>
      </c>
      <c r="AJ44" s="3">
        <v>777810.68</v>
      </c>
      <c r="AK44" s="3">
        <v>712300.54</v>
      </c>
      <c r="AL44" s="48">
        <f t="shared" si="91"/>
        <v>697</v>
      </c>
      <c r="AM44" s="148">
        <v>376</v>
      </c>
      <c r="AN44" s="148">
        <v>321</v>
      </c>
      <c r="AO44" s="69">
        <f t="shared" si="75"/>
        <v>10503472.4</v>
      </c>
      <c r="AP44" s="3">
        <v>5666148.6699999999</v>
      </c>
      <c r="AQ44" s="3">
        <v>4837323.7300000004</v>
      </c>
      <c r="AR44" s="48">
        <f t="shared" si="92"/>
        <v>234</v>
      </c>
      <c r="AS44" s="11">
        <v>76</v>
      </c>
      <c r="AT44" s="11">
        <v>158</v>
      </c>
      <c r="AU44" s="69">
        <f t="shared" si="67"/>
        <v>1472936.58</v>
      </c>
      <c r="AV44" s="3">
        <v>478389.66</v>
      </c>
      <c r="AW44" s="3">
        <v>994546.92</v>
      </c>
      <c r="AX44" s="48">
        <f t="shared" ref="AX44:AX45" si="96">AY44+AZ44</f>
        <v>3753</v>
      </c>
      <c r="AY44" s="11">
        <v>1464</v>
      </c>
      <c r="AZ44" s="11">
        <v>2289</v>
      </c>
      <c r="BA44" s="69">
        <f t="shared" si="94"/>
        <v>373198.32</v>
      </c>
      <c r="BB44" s="3">
        <v>145580.16</v>
      </c>
      <c r="BC44" s="3">
        <v>227618.16</v>
      </c>
      <c r="BD44" s="48">
        <f t="shared" si="95"/>
        <v>303</v>
      </c>
      <c r="BE44" s="11">
        <v>118</v>
      </c>
      <c r="BF44" s="11">
        <v>185</v>
      </c>
      <c r="BG44" s="69">
        <f t="shared" ref="BG44:BG45" si="97">BH44+BI44</f>
        <v>212499.96</v>
      </c>
      <c r="BH44" s="3">
        <v>82755.759999999995</v>
      </c>
      <c r="BI44" s="3">
        <v>129744.2</v>
      </c>
      <c r="BK44" s="55">
        <f t="shared" si="83"/>
        <v>24659887.480000004</v>
      </c>
    </row>
    <row r="45" spans="1:63" ht="30.75" customHeight="1" x14ac:dyDescent="0.25">
      <c r="A45" s="22" t="s">
        <v>47</v>
      </c>
      <c r="B45" s="48"/>
      <c r="C45" s="11"/>
      <c r="D45" s="11"/>
      <c r="E45" s="69"/>
      <c r="F45" s="3"/>
      <c r="G45" s="3"/>
      <c r="H45" s="48">
        <f t="shared" si="69"/>
        <v>2788</v>
      </c>
      <c r="I45" s="148">
        <v>884</v>
      </c>
      <c r="J45" s="148">
        <v>1904</v>
      </c>
      <c r="K45" s="69">
        <f t="shared" si="79"/>
        <v>358639.65</v>
      </c>
      <c r="L45" s="3">
        <v>113715.01</v>
      </c>
      <c r="M45" s="3">
        <v>244924.64</v>
      </c>
      <c r="N45" s="48">
        <f>O45+P45</f>
        <v>9242</v>
      </c>
      <c r="O45" s="148">
        <v>3088</v>
      </c>
      <c r="P45" s="148">
        <v>6154</v>
      </c>
      <c r="Q45" s="69">
        <f t="shared" ref="Q45" si="98">R45+S45</f>
        <v>2881779.56</v>
      </c>
      <c r="R45" s="3">
        <v>962879.82</v>
      </c>
      <c r="S45" s="3">
        <v>1918899.74</v>
      </c>
      <c r="T45" s="48"/>
      <c r="U45" s="11"/>
      <c r="V45" s="11"/>
      <c r="W45" s="69"/>
      <c r="X45" s="3"/>
      <c r="Y45" s="3"/>
      <c r="Z45" s="48">
        <f t="shared" si="88"/>
        <v>9202</v>
      </c>
      <c r="AA45" s="148">
        <v>3146</v>
      </c>
      <c r="AB45" s="148">
        <v>6056</v>
      </c>
      <c r="AC45" s="69">
        <f t="shared" si="64"/>
        <v>8707830.25</v>
      </c>
      <c r="AD45" s="3">
        <v>2977052.16</v>
      </c>
      <c r="AE45" s="3">
        <v>5730778.0899999999</v>
      </c>
      <c r="AF45" s="48"/>
      <c r="AG45" s="11"/>
      <c r="AH45" s="11"/>
      <c r="AI45" s="69"/>
      <c r="AJ45" s="3"/>
      <c r="AK45" s="3"/>
      <c r="AL45" s="48">
        <f t="shared" si="91"/>
        <v>4355</v>
      </c>
      <c r="AM45" s="149">
        <v>1013</v>
      </c>
      <c r="AN45" s="149">
        <v>3342</v>
      </c>
      <c r="AO45" s="69">
        <f t="shared" si="75"/>
        <v>95469690.020000011</v>
      </c>
      <c r="AP45" s="3">
        <v>22206841.789999999</v>
      </c>
      <c r="AQ45" s="3">
        <v>73262848.230000004</v>
      </c>
      <c r="AR45" s="48">
        <f t="shared" si="92"/>
        <v>99</v>
      </c>
      <c r="AS45" s="11">
        <v>30</v>
      </c>
      <c r="AT45" s="11">
        <v>69</v>
      </c>
      <c r="AU45" s="69">
        <f t="shared" si="67"/>
        <v>670800</v>
      </c>
      <c r="AV45" s="3">
        <v>203272.73</v>
      </c>
      <c r="AW45" s="3">
        <v>467527.27</v>
      </c>
      <c r="AX45" s="48">
        <f t="shared" si="96"/>
        <v>675</v>
      </c>
      <c r="AY45" s="11">
        <v>170</v>
      </c>
      <c r="AZ45" s="11">
        <v>505</v>
      </c>
      <c r="BA45" s="69">
        <f t="shared" si="94"/>
        <v>67122</v>
      </c>
      <c r="BB45" s="3">
        <v>16904.8</v>
      </c>
      <c r="BC45" s="3">
        <v>50217.2</v>
      </c>
      <c r="BD45" s="48">
        <f t="shared" si="95"/>
        <v>3996</v>
      </c>
      <c r="BE45" s="11">
        <v>1007</v>
      </c>
      <c r="BF45" s="11">
        <v>2989</v>
      </c>
      <c r="BG45" s="69">
        <f t="shared" si="97"/>
        <v>4587314.25</v>
      </c>
      <c r="BH45" s="3">
        <v>1156012.3700000001</v>
      </c>
      <c r="BI45" s="3">
        <v>3431301.88</v>
      </c>
      <c r="BK45" s="55">
        <f t="shared" si="83"/>
        <v>112743175.73000002</v>
      </c>
    </row>
    <row r="46" spans="1:63" ht="15" x14ac:dyDescent="0.25">
      <c r="A46" s="21" t="s">
        <v>40</v>
      </c>
      <c r="B46" s="48">
        <f t="shared" ref="B46:B49" si="99">C46+D46</f>
        <v>141</v>
      </c>
      <c r="C46" s="11">
        <v>0</v>
      </c>
      <c r="D46" s="148">
        <v>141</v>
      </c>
      <c r="E46" s="69">
        <f t="shared" ref="E46:E49" si="100">F46+G46</f>
        <v>235737.19</v>
      </c>
      <c r="F46" s="3">
        <v>0</v>
      </c>
      <c r="G46" s="3">
        <v>235737.19</v>
      </c>
      <c r="H46" s="48">
        <f t="shared" si="69"/>
        <v>99</v>
      </c>
      <c r="I46" s="148">
        <v>6</v>
      </c>
      <c r="J46" s="148">
        <v>93</v>
      </c>
      <c r="K46" s="69">
        <f t="shared" si="79"/>
        <v>9804.27</v>
      </c>
      <c r="L46" s="3">
        <v>594.20000000000005</v>
      </c>
      <c r="M46" s="3">
        <v>9210.07</v>
      </c>
      <c r="N46" s="48"/>
      <c r="O46" s="3"/>
      <c r="P46" s="3"/>
      <c r="Q46" s="69"/>
      <c r="R46" s="3"/>
      <c r="S46" s="3"/>
      <c r="T46" s="48">
        <f>U46+V46</f>
        <v>188</v>
      </c>
      <c r="U46" s="11">
        <v>5</v>
      </c>
      <c r="V46" s="11">
        <v>183</v>
      </c>
      <c r="W46" s="69">
        <f t="shared" ref="W46" si="101">X46+Y46</f>
        <v>176180.85</v>
      </c>
      <c r="X46" s="3">
        <v>4685.66</v>
      </c>
      <c r="Y46" s="3">
        <v>171495.19</v>
      </c>
      <c r="Z46" s="48">
        <f t="shared" si="88"/>
        <v>669</v>
      </c>
      <c r="AA46" s="148">
        <v>28</v>
      </c>
      <c r="AB46" s="148">
        <v>641</v>
      </c>
      <c r="AC46" s="69">
        <f t="shared" si="64"/>
        <v>688164.83</v>
      </c>
      <c r="AD46" s="3">
        <v>28802.12</v>
      </c>
      <c r="AE46" s="3">
        <v>659362.71</v>
      </c>
      <c r="AF46" s="48">
        <f>AG46+AH46</f>
        <v>363</v>
      </c>
      <c r="AG46" s="148">
        <v>12</v>
      </c>
      <c r="AH46" s="148">
        <v>351</v>
      </c>
      <c r="AI46" s="69">
        <f t="shared" ref="AI46:AI57" si="102">AJ46+AK46</f>
        <v>161903.03</v>
      </c>
      <c r="AJ46" s="3">
        <v>5352.17</v>
      </c>
      <c r="AK46" s="3">
        <v>156550.85999999999</v>
      </c>
      <c r="AL46" s="48"/>
      <c r="AM46" s="11"/>
      <c r="AN46" s="11"/>
      <c r="AO46" s="69"/>
      <c r="AP46" s="3"/>
      <c r="AQ46" s="3"/>
      <c r="AR46" s="48">
        <f>AS46+AT46</f>
        <v>60</v>
      </c>
      <c r="AS46" s="11">
        <v>2</v>
      </c>
      <c r="AT46" s="11">
        <v>58</v>
      </c>
      <c r="AU46" s="69">
        <f t="shared" si="67"/>
        <v>380622.81</v>
      </c>
      <c r="AV46" s="3">
        <v>12687.43</v>
      </c>
      <c r="AW46" s="3">
        <v>367935.38</v>
      </c>
      <c r="AX46" s="48"/>
      <c r="AY46" s="11"/>
      <c r="AZ46" s="11"/>
      <c r="BA46" s="69"/>
      <c r="BB46" s="3"/>
      <c r="BC46" s="3"/>
      <c r="BD46" s="48"/>
      <c r="BE46" s="11"/>
      <c r="BF46" s="11"/>
      <c r="BG46" s="69"/>
      <c r="BH46" s="3"/>
      <c r="BI46" s="3"/>
      <c r="BK46" s="55">
        <f t="shared" si="83"/>
        <v>1652412.98</v>
      </c>
    </row>
    <row r="47" spans="1:63" ht="30" x14ac:dyDescent="0.25">
      <c r="A47" s="21" t="s">
        <v>51</v>
      </c>
      <c r="B47" s="48">
        <f t="shared" si="99"/>
        <v>47611</v>
      </c>
      <c r="C47" s="148">
        <v>15337</v>
      </c>
      <c r="D47" s="148">
        <v>32274</v>
      </c>
      <c r="E47" s="69">
        <f t="shared" si="100"/>
        <v>92526037.450000003</v>
      </c>
      <c r="F47" s="3">
        <v>29805545.699999999</v>
      </c>
      <c r="G47" s="3">
        <v>62720491.75</v>
      </c>
      <c r="H47" s="48"/>
      <c r="I47" s="3"/>
      <c r="J47" s="3"/>
      <c r="K47" s="69"/>
      <c r="L47" s="3"/>
      <c r="M47" s="3"/>
      <c r="N47" s="48"/>
      <c r="O47" s="3"/>
      <c r="P47" s="3"/>
      <c r="Q47" s="69"/>
      <c r="R47" s="3"/>
      <c r="S47" s="3"/>
      <c r="T47" s="48"/>
      <c r="U47" s="11"/>
      <c r="V47" s="11"/>
      <c r="W47" s="69"/>
      <c r="X47" s="3"/>
      <c r="Y47" s="3"/>
      <c r="Z47" s="48"/>
      <c r="AA47" s="11"/>
      <c r="AB47" s="11"/>
      <c r="AC47" s="69"/>
      <c r="AD47" s="3"/>
      <c r="AE47" s="3"/>
      <c r="AF47" s="48">
        <f>AG47+AH47</f>
        <v>14547</v>
      </c>
      <c r="AG47" s="148">
        <v>1980</v>
      </c>
      <c r="AH47" s="148">
        <v>12567</v>
      </c>
      <c r="AI47" s="69">
        <f t="shared" si="102"/>
        <v>6856779.6600000001</v>
      </c>
      <c r="AJ47" s="3">
        <v>933279.97</v>
      </c>
      <c r="AK47" s="3">
        <v>5923499.6900000004</v>
      </c>
      <c r="AL47" s="48"/>
      <c r="AM47" s="11"/>
      <c r="AN47" s="11"/>
      <c r="AO47" s="69"/>
      <c r="AP47" s="3"/>
      <c r="AQ47" s="3"/>
      <c r="AR47" s="48"/>
      <c r="AS47" s="11"/>
      <c r="AT47" s="11"/>
      <c r="AU47" s="69"/>
      <c r="AV47" s="3"/>
      <c r="AW47" s="3"/>
      <c r="AX47" s="48"/>
      <c r="AY47" s="11"/>
      <c r="AZ47" s="11"/>
      <c r="BA47" s="69"/>
      <c r="BB47" s="3"/>
      <c r="BC47" s="3"/>
      <c r="BD47" s="48"/>
      <c r="BE47" s="11"/>
      <c r="BF47" s="11"/>
      <c r="BG47" s="69"/>
      <c r="BH47" s="3"/>
      <c r="BI47" s="3"/>
      <c r="BK47" s="55">
        <f t="shared" si="83"/>
        <v>99382817.109999999</v>
      </c>
    </row>
    <row r="48" spans="1:63" ht="15" x14ac:dyDescent="0.25">
      <c r="A48" s="21" t="s">
        <v>92</v>
      </c>
      <c r="B48" s="48">
        <f t="shared" si="99"/>
        <v>927</v>
      </c>
      <c r="C48" s="148">
        <v>265</v>
      </c>
      <c r="D48" s="148">
        <v>662</v>
      </c>
      <c r="E48" s="69">
        <f t="shared" si="100"/>
        <v>1549846.66</v>
      </c>
      <c r="F48" s="3">
        <v>443052.17</v>
      </c>
      <c r="G48" s="3">
        <v>1106794.49</v>
      </c>
      <c r="H48" s="48">
        <f t="shared" ref="H48:H57" si="103">I48+J48</f>
        <v>872</v>
      </c>
      <c r="I48" s="148">
        <v>355</v>
      </c>
      <c r="J48" s="148">
        <v>517</v>
      </c>
      <c r="K48" s="69">
        <f t="shared" ref="K48:K57" si="104">L48+M48</f>
        <v>82703.72</v>
      </c>
      <c r="L48" s="3">
        <v>33669.519999999997</v>
      </c>
      <c r="M48" s="3">
        <v>49034.2</v>
      </c>
      <c r="N48" s="48"/>
      <c r="O48" s="3"/>
      <c r="P48" s="3"/>
      <c r="Q48" s="69"/>
      <c r="R48" s="3"/>
      <c r="S48" s="3"/>
      <c r="T48" s="48">
        <f>U48+V48</f>
        <v>1699</v>
      </c>
      <c r="U48" s="11">
        <v>586</v>
      </c>
      <c r="V48" s="11">
        <v>1113</v>
      </c>
      <c r="W48" s="69">
        <f t="shared" ref="W48:W49" si="105">X48+Y48</f>
        <v>1528216.3199999998</v>
      </c>
      <c r="X48" s="3">
        <v>527095.21</v>
      </c>
      <c r="Y48" s="3">
        <v>1001121.11</v>
      </c>
      <c r="Z48" s="48">
        <f t="shared" ref="Z48:Z58" si="106">AA48+AB48</f>
        <v>3960</v>
      </c>
      <c r="AA48" s="148">
        <v>1551</v>
      </c>
      <c r="AB48" s="148">
        <v>2409</v>
      </c>
      <c r="AC48" s="69">
        <f t="shared" ref="AC48:AC65" si="107">AD48+AE48</f>
        <v>2945566.7199999997</v>
      </c>
      <c r="AD48" s="3">
        <v>1153680.3</v>
      </c>
      <c r="AE48" s="3">
        <v>1791886.42</v>
      </c>
      <c r="AF48" s="48">
        <f t="shared" ref="AF48:AF50" si="108">AG48+AH48</f>
        <v>1746</v>
      </c>
      <c r="AG48" s="148">
        <v>672</v>
      </c>
      <c r="AH48" s="148">
        <v>1074</v>
      </c>
      <c r="AI48" s="69">
        <f t="shared" si="102"/>
        <v>1003058.4000000001</v>
      </c>
      <c r="AJ48" s="3">
        <v>386056.84</v>
      </c>
      <c r="AK48" s="3">
        <v>617001.56000000006</v>
      </c>
      <c r="AL48" s="48">
        <f t="shared" ref="AL48:AL49" si="109">AM48+AN48</f>
        <v>355</v>
      </c>
      <c r="AM48" s="148">
        <v>116</v>
      </c>
      <c r="AN48" s="148">
        <v>239</v>
      </c>
      <c r="AO48" s="69">
        <f t="shared" ref="AO48:AO49" si="110">AP48+AQ48</f>
        <v>4741041.32</v>
      </c>
      <c r="AP48" s="3">
        <v>1549185.33</v>
      </c>
      <c r="AQ48" s="3">
        <v>3191855.99</v>
      </c>
      <c r="AR48" s="48">
        <f t="shared" ref="AR48:AR49" si="111">AS48+AT48</f>
        <v>131</v>
      </c>
      <c r="AS48" s="11">
        <v>45</v>
      </c>
      <c r="AT48" s="11">
        <v>86</v>
      </c>
      <c r="AU48" s="69">
        <f t="shared" ref="AU48:AU49" si="112">AV48+AW48</f>
        <v>794619.57000000007</v>
      </c>
      <c r="AV48" s="3">
        <v>272960.92</v>
      </c>
      <c r="AW48" s="3">
        <v>521658.65</v>
      </c>
      <c r="AX48" s="48">
        <f t="shared" ref="AX48:AX49" si="113">AY48+AZ48</f>
        <v>1851</v>
      </c>
      <c r="AY48" s="11">
        <v>659</v>
      </c>
      <c r="AZ48" s="11">
        <v>1192</v>
      </c>
      <c r="BA48" s="69">
        <v>184063.44</v>
      </c>
      <c r="BB48" s="3">
        <v>65530.96</v>
      </c>
      <c r="BC48" s="3">
        <v>118532.48</v>
      </c>
      <c r="BD48" s="48">
        <f>BE48+BF48</f>
        <v>183</v>
      </c>
      <c r="BE48" s="11">
        <v>65</v>
      </c>
      <c r="BF48" s="11">
        <v>118</v>
      </c>
      <c r="BG48" s="69">
        <f t="shared" ref="BG48:BG57" si="114">BH48+BI48</f>
        <v>128341.56</v>
      </c>
      <c r="BH48" s="3">
        <v>45585.8</v>
      </c>
      <c r="BI48" s="3">
        <v>82755.759999999995</v>
      </c>
      <c r="BK48" s="55">
        <f t="shared" si="83"/>
        <v>12957457.710000001</v>
      </c>
    </row>
    <row r="49" spans="1:63" ht="15" x14ac:dyDescent="0.25">
      <c r="A49" s="21" t="s">
        <v>93</v>
      </c>
      <c r="B49" s="48">
        <f t="shared" si="99"/>
        <v>1233</v>
      </c>
      <c r="C49" s="148">
        <v>16</v>
      </c>
      <c r="D49" s="148">
        <v>1217</v>
      </c>
      <c r="E49" s="69">
        <f t="shared" si="100"/>
        <v>2061446.53</v>
      </c>
      <c r="F49" s="3">
        <v>26750.32</v>
      </c>
      <c r="G49" s="3">
        <v>2034696.21</v>
      </c>
      <c r="H49" s="48">
        <f t="shared" si="103"/>
        <v>692</v>
      </c>
      <c r="I49" s="149">
        <v>18</v>
      </c>
      <c r="J49" s="149">
        <v>674</v>
      </c>
      <c r="K49" s="69">
        <f t="shared" si="104"/>
        <v>182377.22</v>
      </c>
      <c r="L49" s="3">
        <v>4743.92</v>
      </c>
      <c r="M49" s="3">
        <v>177633.3</v>
      </c>
      <c r="N49" s="48"/>
      <c r="O49" s="3"/>
      <c r="P49" s="3"/>
      <c r="Q49" s="69"/>
      <c r="R49" s="3"/>
      <c r="S49" s="3"/>
      <c r="T49" s="48">
        <f>U49+V49</f>
        <v>2071</v>
      </c>
      <c r="U49" s="11">
        <v>6</v>
      </c>
      <c r="V49" s="11">
        <v>2065</v>
      </c>
      <c r="W49" s="69">
        <f t="shared" si="105"/>
        <v>1968744.65</v>
      </c>
      <c r="X49" s="3">
        <v>5703.75</v>
      </c>
      <c r="Y49" s="3">
        <v>1963040.9</v>
      </c>
      <c r="Z49" s="48">
        <f t="shared" si="106"/>
        <v>4681</v>
      </c>
      <c r="AA49" s="148">
        <v>88</v>
      </c>
      <c r="AB49" s="148">
        <v>4593</v>
      </c>
      <c r="AC49" s="69">
        <f t="shared" si="107"/>
        <v>3215881.6799999997</v>
      </c>
      <c r="AD49" s="3">
        <v>60456.65</v>
      </c>
      <c r="AE49" s="3">
        <v>3155425.03</v>
      </c>
      <c r="AF49" s="48">
        <f t="shared" si="108"/>
        <v>2274</v>
      </c>
      <c r="AG49" s="148">
        <v>11</v>
      </c>
      <c r="AH49" s="148">
        <v>2263</v>
      </c>
      <c r="AI49" s="69">
        <f t="shared" si="102"/>
        <v>1109056.99</v>
      </c>
      <c r="AJ49" s="3">
        <v>5364.83</v>
      </c>
      <c r="AK49" s="3">
        <v>1103692.1599999999</v>
      </c>
      <c r="AL49" s="48">
        <f t="shared" si="109"/>
        <v>453</v>
      </c>
      <c r="AM49" s="148">
        <v>13</v>
      </c>
      <c r="AN49" s="148">
        <v>440</v>
      </c>
      <c r="AO49" s="69">
        <f t="shared" si="110"/>
        <v>5982445.4800000004</v>
      </c>
      <c r="AP49" s="3">
        <v>171681.66</v>
      </c>
      <c r="AQ49" s="3">
        <v>5810763.8200000003</v>
      </c>
      <c r="AR49" s="48">
        <f t="shared" si="111"/>
        <v>142</v>
      </c>
      <c r="AS49" s="11">
        <v>1</v>
      </c>
      <c r="AT49" s="11">
        <v>141</v>
      </c>
      <c r="AU49" s="69">
        <f t="shared" si="112"/>
        <v>954648.51</v>
      </c>
      <c r="AV49" s="3">
        <v>6722.88</v>
      </c>
      <c r="AW49" s="3">
        <v>947925.63</v>
      </c>
      <c r="AX49" s="48">
        <f t="shared" si="113"/>
        <v>2071</v>
      </c>
      <c r="AY49" s="11">
        <v>36</v>
      </c>
      <c r="AZ49" s="11">
        <v>2035</v>
      </c>
      <c r="BA49" s="69">
        <v>205940.24</v>
      </c>
      <c r="BB49" s="3">
        <v>3579.84</v>
      </c>
      <c r="BC49" s="3">
        <v>202360.4</v>
      </c>
      <c r="BD49" s="48">
        <f>BE49+BF49</f>
        <v>524</v>
      </c>
      <c r="BE49" s="11">
        <v>9</v>
      </c>
      <c r="BF49" s="11">
        <v>515</v>
      </c>
      <c r="BG49" s="69">
        <f t="shared" si="114"/>
        <v>367491.68</v>
      </c>
      <c r="BH49" s="3">
        <v>6311.88</v>
      </c>
      <c r="BI49" s="3">
        <v>361179.8</v>
      </c>
      <c r="BK49" s="55">
        <f t="shared" si="83"/>
        <v>16048032.98</v>
      </c>
    </row>
    <row r="50" spans="1:63" ht="30" x14ac:dyDescent="0.25">
      <c r="A50" s="21" t="s">
        <v>41</v>
      </c>
      <c r="B50" s="48"/>
      <c r="C50" s="11"/>
      <c r="D50" s="11"/>
      <c r="E50" s="69"/>
      <c r="F50" s="3"/>
      <c r="G50" s="3"/>
      <c r="H50" s="48">
        <f t="shared" si="103"/>
        <v>87817</v>
      </c>
      <c r="I50" s="148">
        <v>25735</v>
      </c>
      <c r="J50" s="148">
        <v>62082</v>
      </c>
      <c r="K50" s="69">
        <f t="shared" si="104"/>
        <v>27461713.350000001</v>
      </c>
      <c r="L50" s="3">
        <v>8047726.4400000004</v>
      </c>
      <c r="M50" s="3">
        <v>19413986.91</v>
      </c>
      <c r="N50" s="48"/>
      <c r="O50" s="3"/>
      <c r="P50" s="3"/>
      <c r="Q50" s="69"/>
      <c r="R50" s="3"/>
      <c r="S50" s="3"/>
      <c r="T50" s="48"/>
      <c r="U50" s="11"/>
      <c r="V50" s="11"/>
      <c r="W50" s="69"/>
      <c r="X50" s="3"/>
      <c r="Y50" s="3"/>
      <c r="Z50" s="48">
        <f t="shared" si="106"/>
        <v>14748</v>
      </c>
      <c r="AA50" s="148">
        <v>4167</v>
      </c>
      <c r="AB50" s="148">
        <v>10581</v>
      </c>
      <c r="AC50" s="69">
        <f t="shared" si="107"/>
        <v>11480832.6</v>
      </c>
      <c r="AD50" s="3">
        <v>3243872.35</v>
      </c>
      <c r="AE50" s="3">
        <v>8236960.25</v>
      </c>
      <c r="AF50" s="48">
        <f t="shared" si="108"/>
        <v>2211</v>
      </c>
      <c r="AG50" s="148">
        <v>461</v>
      </c>
      <c r="AH50" s="148">
        <v>1750</v>
      </c>
      <c r="AI50" s="69">
        <f t="shared" si="102"/>
        <v>466549.81</v>
      </c>
      <c r="AJ50" s="3">
        <v>97277.01</v>
      </c>
      <c r="AK50" s="3">
        <v>369272.8</v>
      </c>
      <c r="AL50" s="48"/>
      <c r="AM50" s="11"/>
      <c r="AN50" s="11"/>
      <c r="AO50" s="69"/>
      <c r="AP50" s="3"/>
      <c r="AQ50" s="3"/>
      <c r="AR50" s="48"/>
      <c r="AS50" s="11"/>
      <c r="AT50" s="11"/>
      <c r="AU50" s="69"/>
      <c r="AV50" s="3"/>
      <c r="AW50" s="3"/>
      <c r="AX50" s="48"/>
      <c r="AY50" s="11"/>
      <c r="AZ50" s="11"/>
      <c r="BA50" s="69"/>
      <c r="BB50" s="3"/>
      <c r="BC50" s="3"/>
      <c r="BD50" s="48">
        <f>BE50+BF50</f>
        <v>0</v>
      </c>
      <c r="BE50" s="11">
        <v>0</v>
      </c>
      <c r="BF50" s="11">
        <v>0</v>
      </c>
      <c r="BG50" s="69">
        <f t="shared" si="114"/>
        <v>0</v>
      </c>
      <c r="BH50" s="3">
        <v>0</v>
      </c>
      <c r="BI50" s="3">
        <v>0</v>
      </c>
      <c r="BK50" s="55">
        <f t="shared" si="83"/>
        <v>39409095.760000005</v>
      </c>
    </row>
    <row r="51" spans="1:63" ht="15" x14ac:dyDescent="0.25">
      <c r="A51" s="21" t="s">
        <v>94</v>
      </c>
      <c r="B51" s="48">
        <f t="shared" ref="B51:B54" si="115">C51+D51</f>
        <v>1206</v>
      </c>
      <c r="C51" s="148">
        <v>129</v>
      </c>
      <c r="D51" s="148">
        <v>1077</v>
      </c>
      <c r="E51" s="69">
        <f t="shared" ref="E51:E54" si="116">F51+G51</f>
        <v>2060451.3800000001</v>
      </c>
      <c r="F51" s="3">
        <v>220396.54</v>
      </c>
      <c r="G51" s="3">
        <v>1840054.84</v>
      </c>
      <c r="H51" s="48">
        <f t="shared" si="103"/>
        <v>1817</v>
      </c>
      <c r="I51" s="148">
        <v>176</v>
      </c>
      <c r="J51" s="148">
        <v>1641</v>
      </c>
      <c r="K51" s="69">
        <f t="shared" si="104"/>
        <v>272991.13</v>
      </c>
      <c r="L51" s="3">
        <v>26442.73</v>
      </c>
      <c r="M51" s="3">
        <v>246548.4</v>
      </c>
      <c r="N51" s="48"/>
      <c r="O51" s="3"/>
      <c r="P51" s="3"/>
      <c r="Q51" s="69"/>
      <c r="R51" s="3"/>
      <c r="S51" s="3"/>
      <c r="T51" s="48">
        <f t="shared" ref="T51:T56" si="117">U51+V51</f>
        <v>3617</v>
      </c>
      <c r="U51" s="11">
        <v>316</v>
      </c>
      <c r="V51" s="11">
        <v>3301</v>
      </c>
      <c r="W51" s="69">
        <f t="shared" ref="W51:W57" si="118">X51+Y51</f>
        <v>2536673.4499999997</v>
      </c>
      <c r="X51" s="3">
        <v>221617.03</v>
      </c>
      <c r="Y51" s="3">
        <v>2315056.42</v>
      </c>
      <c r="Z51" s="48">
        <f t="shared" si="106"/>
        <v>5197</v>
      </c>
      <c r="AA51" s="148">
        <v>460</v>
      </c>
      <c r="AB51" s="148">
        <v>4737</v>
      </c>
      <c r="AC51" s="69">
        <f t="shared" si="107"/>
        <v>3448575.25</v>
      </c>
      <c r="AD51" s="3">
        <v>305242.37</v>
      </c>
      <c r="AE51" s="3">
        <v>3143332.88</v>
      </c>
      <c r="AF51" s="48">
        <f t="shared" ref="AF51:AF57" si="119">AG51+AH51</f>
        <v>2266</v>
      </c>
      <c r="AG51" s="148">
        <v>192</v>
      </c>
      <c r="AH51" s="148">
        <v>2074</v>
      </c>
      <c r="AI51" s="69">
        <f t="shared" si="102"/>
        <v>1074452.79</v>
      </c>
      <c r="AJ51" s="3">
        <v>91039.25</v>
      </c>
      <c r="AK51" s="3">
        <v>983413.54</v>
      </c>
      <c r="AL51" s="48">
        <f t="shared" ref="AL51:AL79" si="120">AM51+AN51</f>
        <v>497</v>
      </c>
      <c r="AM51" s="148">
        <v>62</v>
      </c>
      <c r="AN51" s="148">
        <v>435</v>
      </c>
      <c r="AO51" s="69">
        <f t="shared" ref="AO51:AO61" si="121">AP51+AQ51</f>
        <v>7202807.9699999997</v>
      </c>
      <c r="AP51" s="3">
        <v>898539.42</v>
      </c>
      <c r="AQ51" s="3">
        <v>6304268.5499999998</v>
      </c>
      <c r="AR51" s="48">
        <f t="shared" ref="AR51:AR79" si="122">AS51+AT51</f>
        <v>177</v>
      </c>
      <c r="AS51" s="11">
        <v>25</v>
      </c>
      <c r="AT51" s="11">
        <v>152</v>
      </c>
      <c r="AU51" s="69">
        <f t="shared" ref="AU51:AU63" si="123">AV51+AW51</f>
        <v>1108249.32</v>
      </c>
      <c r="AV51" s="3">
        <v>156532.39000000001</v>
      </c>
      <c r="AW51" s="3">
        <v>951716.93</v>
      </c>
      <c r="AX51" s="48">
        <f t="shared" ref="AX51:AX52" si="124">AY51+AZ51</f>
        <v>2148</v>
      </c>
      <c r="AY51" s="11">
        <v>178</v>
      </c>
      <c r="AZ51" s="11">
        <v>1970</v>
      </c>
      <c r="BA51" s="69">
        <f t="shared" ref="BA51:BA52" si="125">BB51+BC51</f>
        <v>246117.72</v>
      </c>
      <c r="BB51" s="3">
        <v>20395.23</v>
      </c>
      <c r="BC51" s="3">
        <v>225722.49</v>
      </c>
      <c r="BD51" s="48">
        <f t="shared" ref="BD51:BD83" si="126">BE51+BF51</f>
        <v>126</v>
      </c>
      <c r="BE51" s="11">
        <v>10</v>
      </c>
      <c r="BF51" s="11">
        <v>116</v>
      </c>
      <c r="BG51" s="69">
        <f t="shared" si="114"/>
        <v>88366.319999999992</v>
      </c>
      <c r="BH51" s="3">
        <v>7013.2</v>
      </c>
      <c r="BI51" s="3">
        <v>81353.119999999995</v>
      </c>
      <c r="BK51" s="55">
        <f t="shared" si="83"/>
        <v>18038685.329999998</v>
      </c>
    </row>
    <row r="52" spans="1:63" ht="15" x14ac:dyDescent="0.25">
      <c r="A52" s="21" t="s">
        <v>95</v>
      </c>
      <c r="B52" s="48">
        <f t="shared" si="115"/>
        <v>1215</v>
      </c>
      <c r="C52" s="148">
        <v>224</v>
      </c>
      <c r="D52" s="148">
        <v>991</v>
      </c>
      <c r="E52" s="69">
        <f t="shared" si="116"/>
        <v>2031352.42</v>
      </c>
      <c r="F52" s="3">
        <v>374504.48</v>
      </c>
      <c r="G52" s="3">
        <v>1656847.94</v>
      </c>
      <c r="H52" s="48">
        <f t="shared" si="103"/>
        <v>929</v>
      </c>
      <c r="I52" s="148">
        <v>191</v>
      </c>
      <c r="J52" s="148">
        <v>738</v>
      </c>
      <c r="K52" s="69">
        <f t="shared" si="104"/>
        <v>284519.58</v>
      </c>
      <c r="L52" s="3">
        <v>58496.49</v>
      </c>
      <c r="M52" s="3">
        <v>226023.09</v>
      </c>
      <c r="N52" s="48"/>
      <c r="O52" s="3"/>
      <c r="P52" s="3"/>
      <c r="Q52" s="69"/>
      <c r="R52" s="3"/>
      <c r="S52" s="3"/>
      <c r="T52" s="48">
        <f t="shared" si="117"/>
        <v>1725</v>
      </c>
      <c r="U52" s="11">
        <v>292</v>
      </c>
      <c r="V52" s="11">
        <v>1433</v>
      </c>
      <c r="W52" s="69">
        <f t="shared" si="118"/>
        <v>1654576.9900000002</v>
      </c>
      <c r="X52" s="3">
        <v>280079.12</v>
      </c>
      <c r="Y52" s="3">
        <v>1374497.87</v>
      </c>
      <c r="Z52" s="48">
        <f t="shared" si="106"/>
        <v>4941</v>
      </c>
      <c r="AA52" s="148">
        <v>1031</v>
      </c>
      <c r="AB52" s="148">
        <v>3910</v>
      </c>
      <c r="AC52" s="69">
        <f t="shared" si="107"/>
        <v>3638618.1999999997</v>
      </c>
      <c r="AD52" s="3">
        <v>759242.13</v>
      </c>
      <c r="AE52" s="3">
        <v>2879376.07</v>
      </c>
      <c r="AF52" s="48">
        <f t="shared" si="119"/>
        <v>2304</v>
      </c>
      <c r="AG52" s="148">
        <v>433</v>
      </c>
      <c r="AH52" s="148">
        <v>1871</v>
      </c>
      <c r="AI52" s="69">
        <f t="shared" si="102"/>
        <v>1064550.1399999999</v>
      </c>
      <c r="AJ52" s="3">
        <v>200065.2</v>
      </c>
      <c r="AK52" s="3">
        <v>864484.94</v>
      </c>
      <c r="AL52" s="48">
        <f t="shared" si="120"/>
        <v>473</v>
      </c>
      <c r="AM52" s="148">
        <v>86</v>
      </c>
      <c r="AN52" s="148">
        <v>387</v>
      </c>
      <c r="AO52" s="69">
        <f t="shared" si="121"/>
        <v>6390888.4699999997</v>
      </c>
      <c r="AP52" s="3">
        <v>1161979.72</v>
      </c>
      <c r="AQ52" s="3">
        <v>5228908.75</v>
      </c>
      <c r="AR52" s="48">
        <f t="shared" si="122"/>
        <v>174</v>
      </c>
      <c r="AS52" s="11">
        <v>30</v>
      </c>
      <c r="AT52" s="11">
        <v>144</v>
      </c>
      <c r="AU52" s="69">
        <f t="shared" si="123"/>
        <v>1011081.99</v>
      </c>
      <c r="AV52" s="3">
        <v>174324.48000000001</v>
      </c>
      <c r="AW52" s="3">
        <v>836757.51</v>
      </c>
      <c r="AX52" s="48">
        <f t="shared" si="124"/>
        <v>1224</v>
      </c>
      <c r="AY52" s="11">
        <v>278</v>
      </c>
      <c r="AZ52" s="11">
        <v>946</v>
      </c>
      <c r="BA52" s="69">
        <f t="shared" si="125"/>
        <v>121714.56</v>
      </c>
      <c r="BB52" s="3">
        <v>27644.32</v>
      </c>
      <c r="BC52" s="3">
        <v>94070.24</v>
      </c>
      <c r="BD52" s="48">
        <f t="shared" si="126"/>
        <v>228</v>
      </c>
      <c r="BE52" s="11">
        <v>52</v>
      </c>
      <c r="BF52" s="11">
        <v>176</v>
      </c>
      <c r="BG52" s="69">
        <f t="shared" si="114"/>
        <v>159900.96000000002</v>
      </c>
      <c r="BH52" s="3">
        <v>36468.639999999999</v>
      </c>
      <c r="BI52" s="3">
        <v>123432.32000000001</v>
      </c>
      <c r="BK52" s="55">
        <f t="shared" si="83"/>
        <v>16357203.310000002</v>
      </c>
    </row>
    <row r="53" spans="1:63" ht="15" x14ac:dyDescent="0.25">
      <c r="A53" s="21" t="s">
        <v>42</v>
      </c>
      <c r="B53" s="48">
        <f t="shared" si="115"/>
        <v>294</v>
      </c>
      <c r="C53" s="148">
        <v>41</v>
      </c>
      <c r="D53" s="148">
        <v>253</v>
      </c>
      <c r="E53" s="69">
        <f t="shared" si="116"/>
        <v>491537.12</v>
      </c>
      <c r="F53" s="3">
        <v>68547.69</v>
      </c>
      <c r="G53" s="3">
        <v>422989.43</v>
      </c>
      <c r="H53" s="48">
        <f t="shared" si="103"/>
        <v>335</v>
      </c>
      <c r="I53" s="148">
        <v>32</v>
      </c>
      <c r="J53" s="148">
        <v>303</v>
      </c>
      <c r="K53" s="69">
        <f t="shared" si="104"/>
        <v>55265.83</v>
      </c>
      <c r="L53" s="3">
        <v>5279.12</v>
      </c>
      <c r="M53" s="3">
        <v>49986.71</v>
      </c>
      <c r="N53" s="48"/>
      <c r="O53" s="3"/>
      <c r="P53" s="3"/>
      <c r="Q53" s="69"/>
      <c r="R53" s="3"/>
      <c r="S53" s="3"/>
      <c r="T53" s="48">
        <f t="shared" si="117"/>
        <v>626</v>
      </c>
      <c r="U53" s="11">
        <v>58</v>
      </c>
      <c r="V53" s="11">
        <v>568</v>
      </c>
      <c r="W53" s="69">
        <f t="shared" si="118"/>
        <v>555725.75</v>
      </c>
      <c r="X53" s="3">
        <v>51488.97</v>
      </c>
      <c r="Y53" s="3">
        <v>504236.78</v>
      </c>
      <c r="Z53" s="48">
        <f t="shared" si="106"/>
        <v>1333</v>
      </c>
      <c r="AA53" s="148">
        <v>149</v>
      </c>
      <c r="AB53" s="148">
        <v>1184</v>
      </c>
      <c r="AC53" s="69">
        <f t="shared" si="107"/>
        <v>964208.56</v>
      </c>
      <c r="AD53" s="3">
        <v>107777.25</v>
      </c>
      <c r="AE53" s="3">
        <v>856431.31</v>
      </c>
      <c r="AF53" s="48">
        <f t="shared" si="119"/>
        <v>624</v>
      </c>
      <c r="AG53" s="148">
        <v>70</v>
      </c>
      <c r="AH53" s="148">
        <v>554</v>
      </c>
      <c r="AI53" s="69">
        <f t="shared" si="102"/>
        <v>326242.25</v>
      </c>
      <c r="AJ53" s="3">
        <v>36597.69</v>
      </c>
      <c r="AK53" s="3">
        <v>289644.56</v>
      </c>
      <c r="AL53" s="48">
        <f t="shared" si="120"/>
        <v>76</v>
      </c>
      <c r="AM53" s="148">
        <v>13</v>
      </c>
      <c r="AN53" s="148">
        <v>63</v>
      </c>
      <c r="AO53" s="69">
        <f t="shared" si="121"/>
        <v>1115716.52</v>
      </c>
      <c r="AP53" s="3">
        <v>190846.25</v>
      </c>
      <c r="AQ53" s="3">
        <v>924870.27</v>
      </c>
      <c r="AR53" s="48">
        <f t="shared" si="122"/>
        <v>48</v>
      </c>
      <c r="AS53" s="11">
        <v>7</v>
      </c>
      <c r="AT53" s="11">
        <v>41</v>
      </c>
      <c r="AU53" s="69">
        <f t="shared" si="123"/>
        <v>306871.29000000004</v>
      </c>
      <c r="AV53" s="3">
        <v>44752.06</v>
      </c>
      <c r="AW53" s="3">
        <v>262119.23</v>
      </c>
      <c r="AX53" s="48"/>
      <c r="AY53" s="11"/>
      <c r="AZ53" s="11"/>
      <c r="BA53" s="69"/>
      <c r="BB53" s="3"/>
      <c r="BC53" s="3"/>
      <c r="BD53" s="48">
        <f t="shared" si="126"/>
        <v>30</v>
      </c>
      <c r="BE53" s="11">
        <v>3</v>
      </c>
      <c r="BF53" s="11">
        <v>27</v>
      </c>
      <c r="BG53" s="69">
        <f t="shared" si="114"/>
        <v>21039.599999999999</v>
      </c>
      <c r="BH53" s="3">
        <v>2103.96</v>
      </c>
      <c r="BI53" s="3">
        <v>18935.64</v>
      </c>
      <c r="BK53" s="55">
        <f t="shared" si="83"/>
        <v>3836606.92</v>
      </c>
    </row>
    <row r="54" spans="1:63" ht="15" x14ac:dyDescent="0.25">
      <c r="A54" s="21" t="s">
        <v>96</v>
      </c>
      <c r="B54" s="48">
        <f t="shared" si="115"/>
        <v>2490</v>
      </c>
      <c r="C54" s="148">
        <v>887</v>
      </c>
      <c r="D54" s="148">
        <v>1603</v>
      </c>
      <c r="E54" s="69">
        <f t="shared" si="116"/>
        <v>4163018.54</v>
      </c>
      <c r="F54" s="3">
        <v>1482970.86</v>
      </c>
      <c r="G54" s="3">
        <v>2680047.6800000002</v>
      </c>
      <c r="H54" s="48">
        <f t="shared" si="103"/>
        <v>2532</v>
      </c>
      <c r="I54" s="148">
        <v>723</v>
      </c>
      <c r="J54" s="148">
        <v>1809</v>
      </c>
      <c r="K54" s="69">
        <f t="shared" si="104"/>
        <v>634089.71</v>
      </c>
      <c r="L54" s="3">
        <v>181061.16</v>
      </c>
      <c r="M54" s="3">
        <v>453028.55</v>
      </c>
      <c r="N54" s="48"/>
      <c r="O54" s="3"/>
      <c r="P54" s="3"/>
      <c r="Q54" s="69"/>
      <c r="R54" s="3"/>
      <c r="S54" s="3"/>
      <c r="T54" s="48">
        <f t="shared" si="117"/>
        <v>4444</v>
      </c>
      <c r="U54" s="11">
        <v>1337</v>
      </c>
      <c r="V54" s="11">
        <v>3107</v>
      </c>
      <c r="W54" s="69">
        <f t="shared" si="118"/>
        <v>4619384.46</v>
      </c>
      <c r="X54" s="3">
        <v>1389765.31</v>
      </c>
      <c r="Y54" s="3">
        <v>3229619.15</v>
      </c>
      <c r="Z54" s="48">
        <f t="shared" si="106"/>
        <v>10971</v>
      </c>
      <c r="AA54" s="148">
        <v>3549</v>
      </c>
      <c r="AB54" s="148">
        <v>7422</v>
      </c>
      <c r="AC54" s="69">
        <f t="shared" si="107"/>
        <v>7621902.4299999997</v>
      </c>
      <c r="AD54" s="3">
        <v>2465603.11</v>
      </c>
      <c r="AE54" s="3">
        <v>5156299.32</v>
      </c>
      <c r="AF54" s="48">
        <f t="shared" si="119"/>
        <v>5494</v>
      </c>
      <c r="AG54" s="148">
        <v>1853</v>
      </c>
      <c r="AH54" s="148">
        <v>3641</v>
      </c>
      <c r="AI54" s="69">
        <f t="shared" si="102"/>
        <v>2673454.59</v>
      </c>
      <c r="AJ54" s="3">
        <v>901694.82</v>
      </c>
      <c r="AK54" s="3">
        <v>1771759.77</v>
      </c>
      <c r="AL54" s="48">
        <f t="shared" si="120"/>
        <v>853</v>
      </c>
      <c r="AM54" s="148">
        <v>352</v>
      </c>
      <c r="AN54" s="148">
        <v>501</v>
      </c>
      <c r="AO54" s="69">
        <f t="shared" si="121"/>
        <v>14829897.59</v>
      </c>
      <c r="AP54" s="3">
        <v>6119723.2699999996</v>
      </c>
      <c r="AQ54" s="3">
        <v>8710174.3200000003</v>
      </c>
      <c r="AR54" s="48">
        <f t="shared" si="122"/>
        <v>378</v>
      </c>
      <c r="AS54" s="11">
        <v>130</v>
      </c>
      <c r="AT54" s="11">
        <v>248</v>
      </c>
      <c r="AU54" s="69">
        <f t="shared" si="123"/>
        <v>2660807.85</v>
      </c>
      <c r="AV54" s="3">
        <v>915092.65</v>
      </c>
      <c r="AW54" s="3">
        <v>1745715.2</v>
      </c>
      <c r="AX54" s="48">
        <f t="shared" ref="AX54:AX57" si="127">AY54+AZ54</f>
        <v>5218</v>
      </c>
      <c r="AY54" s="11">
        <v>1574</v>
      </c>
      <c r="AZ54" s="11">
        <v>3644</v>
      </c>
      <c r="BA54" s="69">
        <f t="shared" ref="BA54:BA57" si="128">BB54+BC54</f>
        <v>649707.91999999993</v>
      </c>
      <c r="BB54" s="3">
        <v>195983.19</v>
      </c>
      <c r="BC54" s="3">
        <v>453724.73</v>
      </c>
      <c r="BD54" s="48">
        <f t="shared" si="126"/>
        <v>753</v>
      </c>
      <c r="BE54" s="11">
        <v>227</v>
      </c>
      <c r="BF54" s="11">
        <v>526</v>
      </c>
      <c r="BG54" s="69">
        <f t="shared" si="114"/>
        <v>528093.96</v>
      </c>
      <c r="BH54" s="3">
        <v>159199.64000000001</v>
      </c>
      <c r="BI54" s="3">
        <v>368894.32</v>
      </c>
      <c r="BK54" s="55">
        <f t="shared" si="83"/>
        <v>38380357.050000004</v>
      </c>
    </row>
    <row r="55" spans="1:63" ht="30" x14ac:dyDescent="0.25">
      <c r="A55" s="21" t="s">
        <v>52</v>
      </c>
      <c r="B55" s="48"/>
      <c r="C55" s="11"/>
      <c r="D55" s="11"/>
      <c r="E55" s="69"/>
      <c r="F55" s="3"/>
      <c r="G55" s="3"/>
      <c r="H55" s="48">
        <f t="shared" si="103"/>
        <v>6023</v>
      </c>
      <c r="I55" s="148">
        <v>2824</v>
      </c>
      <c r="J55" s="148">
        <v>3199</v>
      </c>
      <c r="K55" s="69">
        <f t="shared" si="104"/>
        <v>457349.32999999996</v>
      </c>
      <c r="L55" s="3">
        <v>214437.08</v>
      </c>
      <c r="M55" s="3">
        <v>242912.25</v>
      </c>
      <c r="N55" s="48"/>
      <c r="O55" s="3"/>
      <c r="P55" s="3"/>
      <c r="Q55" s="69"/>
      <c r="R55" s="3"/>
      <c r="S55" s="3"/>
      <c r="T55" s="48">
        <f t="shared" si="117"/>
        <v>9094</v>
      </c>
      <c r="U55" s="11">
        <v>4249</v>
      </c>
      <c r="V55" s="11">
        <v>4845</v>
      </c>
      <c r="W55" s="69">
        <f t="shared" si="118"/>
        <v>8749951.6500000004</v>
      </c>
      <c r="X55" s="3">
        <v>4088249.9</v>
      </c>
      <c r="Y55" s="3">
        <v>4661701.75</v>
      </c>
      <c r="Z55" s="48">
        <f t="shared" si="106"/>
        <v>30077</v>
      </c>
      <c r="AA55" s="148">
        <v>17460</v>
      </c>
      <c r="AB55" s="148">
        <v>12617</v>
      </c>
      <c r="AC55" s="69">
        <f t="shared" si="107"/>
        <v>21494778.490000002</v>
      </c>
      <c r="AD55" s="3">
        <v>12477934.380000001</v>
      </c>
      <c r="AE55" s="3">
        <v>9016844.1099999994</v>
      </c>
      <c r="AF55" s="48">
        <f t="shared" si="119"/>
        <v>8322</v>
      </c>
      <c r="AG55" s="148">
        <v>4350</v>
      </c>
      <c r="AH55" s="148">
        <v>3972</v>
      </c>
      <c r="AI55" s="69">
        <f t="shared" si="102"/>
        <v>3543223.8899999997</v>
      </c>
      <c r="AJ55" s="3">
        <v>1852081.7</v>
      </c>
      <c r="AK55" s="3">
        <v>1691142.19</v>
      </c>
      <c r="AL55" s="48">
        <f t="shared" si="120"/>
        <v>5018</v>
      </c>
      <c r="AM55" s="148">
        <v>1404</v>
      </c>
      <c r="AN55" s="148">
        <v>3614</v>
      </c>
      <c r="AO55" s="69">
        <f t="shared" si="121"/>
        <v>112814401.11</v>
      </c>
      <c r="AP55" s="3">
        <v>31564651.09</v>
      </c>
      <c r="AQ55" s="3">
        <v>81249750.019999996</v>
      </c>
      <c r="AR55" s="48">
        <f t="shared" si="122"/>
        <v>672</v>
      </c>
      <c r="AS55" s="11">
        <v>317</v>
      </c>
      <c r="AT55" s="11">
        <v>355</v>
      </c>
      <c r="AU55" s="69">
        <f t="shared" si="123"/>
        <v>21198214.140000001</v>
      </c>
      <c r="AV55" s="3">
        <v>9999752.8000000007</v>
      </c>
      <c r="AW55" s="3">
        <v>11198461.34</v>
      </c>
      <c r="AX55" s="48">
        <f t="shared" si="127"/>
        <v>12149</v>
      </c>
      <c r="AY55" s="11">
        <v>6177</v>
      </c>
      <c r="AZ55" s="11">
        <v>5972</v>
      </c>
      <c r="BA55" s="69">
        <f t="shared" si="128"/>
        <v>2144642.21</v>
      </c>
      <c r="BB55" s="3">
        <v>1090415.25</v>
      </c>
      <c r="BC55" s="3">
        <v>1054226.96</v>
      </c>
      <c r="BD55" s="48">
        <f t="shared" si="126"/>
        <v>7097</v>
      </c>
      <c r="BE55" s="11">
        <v>3608</v>
      </c>
      <c r="BF55" s="11">
        <v>3489</v>
      </c>
      <c r="BG55" s="69">
        <f t="shared" si="114"/>
        <v>6821552.0899999999</v>
      </c>
      <c r="BH55" s="3">
        <v>3467966.74</v>
      </c>
      <c r="BI55" s="3">
        <v>3353585.35</v>
      </c>
      <c r="BK55" s="55">
        <f t="shared" si="83"/>
        <v>177224112.91000003</v>
      </c>
    </row>
    <row r="56" spans="1:63" ht="30" x14ac:dyDescent="0.25">
      <c r="A56" s="21" t="s">
        <v>43</v>
      </c>
      <c r="B56" s="48"/>
      <c r="C56" s="11"/>
      <c r="D56" s="11"/>
      <c r="E56" s="69"/>
      <c r="F56" s="3"/>
      <c r="G56" s="3"/>
      <c r="H56" s="48">
        <f t="shared" si="103"/>
        <v>3714</v>
      </c>
      <c r="I56" s="148">
        <v>995</v>
      </c>
      <c r="J56" s="148">
        <v>2719</v>
      </c>
      <c r="K56" s="69">
        <f t="shared" si="104"/>
        <v>957317.09</v>
      </c>
      <c r="L56" s="3">
        <v>256470.25</v>
      </c>
      <c r="M56" s="3">
        <v>700846.84</v>
      </c>
      <c r="N56" s="48"/>
      <c r="O56" s="3"/>
      <c r="P56" s="3"/>
      <c r="Q56" s="69"/>
      <c r="R56" s="3"/>
      <c r="S56" s="3"/>
      <c r="T56" s="48">
        <f t="shared" si="117"/>
        <v>3710</v>
      </c>
      <c r="U56" s="11">
        <v>1100</v>
      </c>
      <c r="V56" s="11">
        <v>2610</v>
      </c>
      <c r="W56" s="69">
        <f t="shared" si="118"/>
        <v>3230347.8000000003</v>
      </c>
      <c r="X56" s="3">
        <v>957785.06</v>
      </c>
      <c r="Y56" s="3">
        <v>2272562.7400000002</v>
      </c>
      <c r="Z56" s="48">
        <f t="shared" si="106"/>
        <v>34856</v>
      </c>
      <c r="AA56" s="148">
        <v>9990</v>
      </c>
      <c r="AB56" s="148">
        <v>24866</v>
      </c>
      <c r="AC56" s="69">
        <f t="shared" si="107"/>
        <v>28245351.899999999</v>
      </c>
      <c r="AD56" s="3">
        <v>8095336.9699999997</v>
      </c>
      <c r="AE56" s="3">
        <v>20150014.93</v>
      </c>
      <c r="AF56" s="48">
        <f t="shared" si="119"/>
        <v>6915</v>
      </c>
      <c r="AG56" s="148">
        <v>1994</v>
      </c>
      <c r="AH56" s="148">
        <v>4921</v>
      </c>
      <c r="AI56" s="69">
        <f t="shared" si="102"/>
        <v>3883165.66</v>
      </c>
      <c r="AJ56" s="3">
        <v>1119744.3700000001</v>
      </c>
      <c r="AK56" s="3">
        <v>2763421.29</v>
      </c>
      <c r="AL56" s="48">
        <f t="shared" si="120"/>
        <v>4891</v>
      </c>
      <c r="AM56" s="148">
        <v>1190</v>
      </c>
      <c r="AN56" s="148">
        <v>3701</v>
      </c>
      <c r="AO56" s="69">
        <f t="shared" si="121"/>
        <v>104203324.5</v>
      </c>
      <c r="AP56" s="3">
        <v>25353088.559999999</v>
      </c>
      <c r="AQ56" s="3">
        <v>78850235.939999998</v>
      </c>
      <c r="AR56" s="48">
        <f t="shared" si="122"/>
        <v>615</v>
      </c>
      <c r="AS56" s="11">
        <v>154</v>
      </c>
      <c r="AT56" s="11">
        <v>461</v>
      </c>
      <c r="AU56" s="69">
        <f t="shared" si="123"/>
        <v>5584865.3000000007</v>
      </c>
      <c r="AV56" s="3">
        <v>1398486.6</v>
      </c>
      <c r="AW56" s="3">
        <v>4186378.7</v>
      </c>
      <c r="AX56" s="48">
        <f t="shared" si="127"/>
        <v>17629</v>
      </c>
      <c r="AY56" s="11">
        <v>4798</v>
      </c>
      <c r="AZ56" s="11">
        <v>12831</v>
      </c>
      <c r="BA56" s="69">
        <f t="shared" si="128"/>
        <v>2513984.27</v>
      </c>
      <c r="BB56" s="3">
        <v>684218.99</v>
      </c>
      <c r="BC56" s="3">
        <v>1829765.28</v>
      </c>
      <c r="BD56" s="48">
        <f t="shared" si="126"/>
        <v>7196</v>
      </c>
      <c r="BE56" s="11">
        <v>1958</v>
      </c>
      <c r="BF56" s="11">
        <v>5238</v>
      </c>
      <c r="BG56" s="69">
        <f t="shared" si="114"/>
        <v>5739901.6200000001</v>
      </c>
      <c r="BH56" s="3">
        <v>1561802.03</v>
      </c>
      <c r="BI56" s="3">
        <v>4178099.59</v>
      </c>
      <c r="BK56" s="55">
        <f t="shared" si="83"/>
        <v>154358258.14000002</v>
      </c>
    </row>
    <row r="57" spans="1:63" ht="15" x14ac:dyDescent="0.25">
      <c r="A57" s="21" t="s">
        <v>97</v>
      </c>
      <c r="B57" s="48">
        <f>C57+D57</f>
        <v>2487</v>
      </c>
      <c r="C57" s="148">
        <v>106</v>
      </c>
      <c r="D57" s="148">
        <v>2381</v>
      </c>
      <c r="E57" s="69">
        <f t="shared" ref="E57" si="129">F57+G57</f>
        <v>4194358.4000000004</v>
      </c>
      <c r="F57" s="3">
        <v>178770.4</v>
      </c>
      <c r="G57" s="3">
        <v>4015588</v>
      </c>
      <c r="H57" s="48">
        <f t="shared" si="103"/>
        <v>3459</v>
      </c>
      <c r="I57" s="148">
        <v>166</v>
      </c>
      <c r="J57" s="148">
        <v>3293</v>
      </c>
      <c r="K57" s="69">
        <f t="shared" si="104"/>
        <v>532808.99</v>
      </c>
      <c r="L57" s="3">
        <v>25569.9</v>
      </c>
      <c r="M57" s="3">
        <v>507239.09</v>
      </c>
      <c r="N57" s="48"/>
      <c r="O57" s="3"/>
      <c r="P57" s="3"/>
      <c r="Q57" s="69"/>
      <c r="R57" s="3"/>
      <c r="S57" s="3"/>
      <c r="T57" s="48">
        <f>U57+V57</f>
        <v>5972</v>
      </c>
      <c r="U57" s="11">
        <v>198</v>
      </c>
      <c r="V57" s="11">
        <v>5774</v>
      </c>
      <c r="W57" s="69">
        <f t="shared" si="118"/>
        <v>5592829.8599999994</v>
      </c>
      <c r="X57" s="3">
        <v>185428.72</v>
      </c>
      <c r="Y57" s="3">
        <v>5407401.1399999997</v>
      </c>
      <c r="Z57" s="48">
        <f t="shared" si="106"/>
        <v>12036</v>
      </c>
      <c r="AA57" s="148">
        <v>426</v>
      </c>
      <c r="AB57" s="148">
        <v>11610</v>
      </c>
      <c r="AC57" s="69">
        <f t="shared" si="107"/>
        <v>8459778.3499999996</v>
      </c>
      <c r="AD57" s="3">
        <v>299423.86</v>
      </c>
      <c r="AE57" s="3">
        <v>8160354.4900000002</v>
      </c>
      <c r="AF57" s="48">
        <f t="shared" si="119"/>
        <v>5250</v>
      </c>
      <c r="AG57" s="148">
        <v>132</v>
      </c>
      <c r="AH57" s="148">
        <v>5118</v>
      </c>
      <c r="AI57" s="69">
        <f t="shared" si="102"/>
        <v>2196402.4300000002</v>
      </c>
      <c r="AJ57" s="3">
        <v>55223.83</v>
      </c>
      <c r="AK57" s="3">
        <v>2141178.6</v>
      </c>
      <c r="AL57" s="48">
        <f t="shared" si="120"/>
        <v>1230</v>
      </c>
      <c r="AM57" s="148">
        <v>57</v>
      </c>
      <c r="AN57" s="148">
        <v>1173</v>
      </c>
      <c r="AO57" s="69">
        <f t="shared" si="121"/>
        <v>16306378.82</v>
      </c>
      <c r="AP57" s="3">
        <v>755661.46</v>
      </c>
      <c r="AQ57" s="3">
        <v>15550717.359999999</v>
      </c>
      <c r="AR57" s="48">
        <f t="shared" si="122"/>
        <v>443</v>
      </c>
      <c r="AS57" s="11">
        <v>13</v>
      </c>
      <c r="AT57" s="11">
        <v>430</v>
      </c>
      <c r="AU57" s="69">
        <f t="shared" si="123"/>
        <v>2986656.6199999996</v>
      </c>
      <c r="AV57" s="3">
        <v>87644.55</v>
      </c>
      <c r="AW57" s="3">
        <v>2899012.07</v>
      </c>
      <c r="AX57" s="48">
        <f t="shared" si="127"/>
        <v>5311</v>
      </c>
      <c r="AY57" s="11">
        <v>222</v>
      </c>
      <c r="AZ57" s="11">
        <v>5089</v>
      </c>
      <c r="BA57" s="69">
        <f t="shared" si="128"/>
        <v>639144.44000000006</v>
      </c>
      <c r="BB57" s="3">
        <v>26716.26</v>
      </c>
      <c r="BC57" s="3">
        <v>612428.18000000005</v>
      </c>
      <c r="BD57" s="48">
        <f t="shared" si="126"/>
        <v>579</v>
      </c>
      <c r="BE57" s="11">
        <v>24</v>
      </c>
      <c r="BF57" s="11">
        <v>555</v>
      </c>
      <c r="BG57" s="69">
        <f t="shared" si="114"/>
        <v>406064.27999999997</v>
      </c>
      <c r="BH57" s="3">
        <v>16831.68</v>
      </c>
      <c r="BI57" s="3">
        <v>389232.6</v>
      </c>
      <c r="BK57" s="55">
        <f t="shared" si="83"/>
        <v>41314422.189999998</v>
      </c>
    </row>
    <row r="58" spans="1:63" s="28" customFormat="1" ht="15" x14ac:dyDescent="0.25">
      <c r="A58" s="125" t="s">
        <v>114</v>
      </c>
      <c r="B58" s="48"/>
      <c r="C58" s="11"/>
      <c r="D58" s="11"/>
      <c r="E58" s="69"/>
      <c r="F58" s="3"/>
      <c r="G58" s="3"/>
      <c r="H58" s="48"/>
      <c r="I58" s="11"/>
      <c r="J58" s="11"/>
      <c r="K58" s="69"/>
      <c r="L58" s="3"/>
      <c r="M58" s="3"/>
      <c r="N58" s="48">
        <f>O58+P58</f>
        <v>1049</v>
      </c>
      <c r="O58" s="149">
        <v>326</v>
      </c>
      <c r="P58" s="149">
        <v>723</v>
      </c>
      <c r="Q58" s="69">
        <f t="shared" ref="Q58" si="130">R58+S58</f>
        <v>331659</v>
      </c>
      <c r="R58" s="3">
        <v>103070.39</v>
      </c>
      <c r="S58" s="3">
        <v>228588.61</v>
      </c>
      <c r="T58" s="48"/>
      <c r="U58" s="11"/>
      <c r="V58" s="11"/>
      <c r="W58" s="69"/>
      <c r="X58" s="3"/>
      <c r="Y58" s="3"/>
      <c r="Z58" s="48">
        <f t="shared" si="106"/>
        <v>270</v>
      </c>
      <c r="AA58" s="149">
        <v>77</v>
      </c>
      <c r="AB58" s="149">
        <v>193</v>
      </c>
      <c r="AC58" s="69">
        <f t="shared" si="107"/>
        <v>182768.16</v>
      </c>
      <c r="AD58" s="3">
        <v>52122.77</v>
      </c>
      <c r="AE58" s="3">
        <v>130645.39</v>
      </c>
      <c r="AF58" s="48"/>
      <c r="AG58" s="3"/>
      <c r="AH58" s="3"/>
      <c r="AI58" s="69"/>
      <c r="AJ58" s="3"/>
      <c r="AK58" s="3"/>
      <c r="AL58" s="51">
        <f t="shared" ref="AL58" si="131">AM58+AN58</f>
        <v>56</v>
      </c>
      <c r="AM58" s="149">
        <v>14</v>
      </c>
      <c r="AN58" s="149">
        <v>42</v>
      </c>
      <c r="AO58" s="69">
        <f t="shared" si="121"/>
        <v>861653.25</v>
      </c>
      <c r="AP58" s="3">
        <v>215413.31</v>
      </c>
      <c r="AQ58" s="3">
        <v>646239.93999999994</v>
      </c>
      <c r="AR58" s="48">
        <f t="shared" si="122"/>
        <v>57</v>
      </c>
      <c r="AS58" s="138">
        <v>17</v>
      </c>
      <c r="AT58" s="138">
        <v>40</v>
      </c>
      <c r="AU58" s="69">
        <f t="shared" si="123"/>
        <v>561111.44999999995</v>
      </c>
      <c r="AV58" s="3">
        <v>167349.03</v>
      </c>
      <c r="AW58" s="3">
        <v>393762.42</v>
      </c>
      <c r="AX58" s="48"/>
      <c r="AY58" s="11"/>
      <c r="AZ58" s="11"/>
      <c r="BA58" s="69"/>
      <c r="BB58" s="3"/>
      <c r="BC58" s="3"/>
      <c r="BD58" s="48"/>
      <c r="BE58" s="11"/>
      <c r="BF58" s="11"/>
      <c r="BG58" s="69"/>
      <c r="BH58" s="3"/>
      <c r="BI58" s="3"/>
      <c r="BK58" s="55">
        <f t="shared" si="83"/>
        <v>1937191.86</v>
      </c>
    </row>
    <row r="59" spans="1:63" ht="45" x14ac:dyDescent="0.25">
      <c r="A59" s="21" t="s">
        <v>56</v>
      </c>
      <c r="B59" s="48">
        <f>C59+D59</f>
        <v>8886</v>
      </c>
      <c r="C59" s="148">
        <v>870</v>
      </c>
      <c r="D59" s="148">
        <v>8016</v>
      </c>
      <c r="E59" s="69">
        <f t="shared" ref="E59:E60" si="132">F59+G59</f>
        <v>15471906.360000001</v>
      </c>
      <c r="F59" s="3">
        <v>1514805.15</v>
      </c>
      <c r="G59" s="3">
        <v>13957101.210000001</v>
      </c>
      <c r="H59" s="48">
        <f t="shared" ref="H59:H65" si="133">I59+J59</f>
        <v>32883</v>
      </c>
      <c r="I59" s="148">
        <v>2974</v>
      </c>
      <c r="J59" s="148">
        <v>29909</v>
      </c>
      <c r="K59" s="69">
        <f t="shared" ref="K59:K65" si="134">L59+M59</f>
        <v>4792438.2300000004</v>
      </c>
      <c r="L59" s="3">
        <v>433437.07</v>
      </c>
      <c r="M59" s="3">
        <v>4359001.16</v>
      </c>
      <c r="N59" s="48"/>
      <c r="O59" s="3"/>
      <c r="P59" s="3"/>
      <c r="Q59" s="69"/>
      <c r="R59" s="3"/>
      <c r="S59" s="3"/>
      <c r="T59" s="48">
        <f>U59+V59</f>
        <v>13113</v>
      </c>
      <c r="U59" s="11">
        <v>1088</v>
      </c>
      <c r="V59" s="11">
        <v>12025</v>
      </c>
      <c r="W59" s="69">
        <f t="shared" ref="W59" si="135">X59+Y59</f>
        <v>11795051.690000001</v>
      </c>
      <c r="X59" s="3">
        <v>978648.38</v>
      </c>
      <c r="Y59" s="3">
        <v>10816403.310000001</v>
      </c>
      <c r="Z59" s="48">
        <f t="shared" ref="Z59:Z65" si="136">AA59+AB59</f>
        <v>60115</v>
      </c>
      <c r="AA59" s="148">
        <v>5146</v>
      </c>
      <c r="AB59" s="148">
        <v>54969</v>
      </c>
      <c r="AC59" s="69">
        <f t="shared" si="107"/>
        <v>42680409.280000001</v>
      </c>
      <c r="AD59" s="3">
        <v>3653553.79</v>
      </c>
      <c r="AE59" s="3">
        <v>39026855.490000002</v>
      </c>
      <c r="AF59" s="48">
        <f>AG59+AH59</f>
        <v>17068</v>
      </c>
      <c r="AG59" s="148">
        <v>1661</v>
      </c>
      <c r="AH59" s="148">
        <v>15407</v>
      </c>
      <c r="AI59" s="69">
        <f t="shared" ref="AI59:AI61" si="137">AJ59+AK59</f>
        <v>6302980.7400000002</v>
      </c>
      <c r="AJ59" s="3">
        <v>613384.76</v>
      </c>
      <c r="AK59" s="3">
        <v>5689595.9800000004</v>
      </c>
      <c r="AL59" s="48">
        <f>AM59+AN59</f>
        <v>3910</v>
      </c>
      <c r="AM59" s="148">
        <v>337</v>
      </c>
      <c r="AN59" s="148">
        <v>3573</v>
      </c>
      <c r="AO59" s="69">
        <f t="shared" si="121"/>
        <v>63591365.560000002</v>
      </c>
      <c r="AP59" s="3">
        <v>5480892.6299999999</v>
      </c>
      <c r="AQ59" s="3">
        <v>58110472.93</v>
      </c>
      <c r="AR59" s="48">
        <f>AS59+AT59</f>
        <v>1824</v>
      </c>
      <c r="AS59" s="11">
        <v>339</v>
      </c>
      <c r="AT59" s="11">
        <v>1485</v>
      </c>
      <c r="AU59" s="69">
        <f t="shared" si="123"/>
        <v>14890969.210000001</v>
      </c>
      <c r="AV59" s="3">
        <v>2767565</v>
      </c>
      <c r="AW59" s="3">
        <v>12123404.210000001</v>
      </c>
      <c r="AX59" s="48">
        <f t="shared" ref="AX59:AX60" si="138">AY59+AZ59</f>
        <v>15101</v>
      </c>
      <c r="AY59" s="11">
        <v>1001</v>
      </c>
      <c r="AZ59" s="11">
        <v>14100</v>
      </c>
      <c r="BA59" s="69">
        <f t="shared" ref="BA59:BA61" si="139">BB59+BC59</f>
        <v>1915508.83</v>
      </c>
      <c r="BB59" s="3">
        <v>126973.34</v>
      </c>
      <c r="BC59" s="3">
        <v>1788535.49</v>
      </c>
      <c r="BD59" s="48">
        <f>BE59+BF59</f>
        <v>4348</v>
      </c>
      <c r="BE59" s="11">
        <v>288</v>
      </c>
      <c r="BF59" s="11">
        <v>4060</v>
      </c>
      <c r="BG59" s="69">
        <f t="shared" ref="BG59:BG61" si="140">BH59+BI59</f>
        <v>4004178.8</v>
      </c>
      <c r="BH59" s="3">
        <v>265226.19</v>
      </c>
      <c r="BI59" s="3">
        <v>3738952.61</v>
      </c>
      <c r="BK59" s="55">
        <f t="shared" si="83"/>
        <v>165444808.70000005</v>
      </c>
    </row>
    <row r="60" spans="1:63" ht="45" x14ac:dyDescent="0.25">
      <c r="A60" s="21" t="s">
        <v>57</v>
      </c>
      <c r="B60" s="48">
        <f>C60+D60</f>
        <v>387</v>
      </c>
      <c r="C60" s="148">
        <v>15</v>
      </c>
      <c r="D60" s="148">
        <v>372</v>
      </c>
      <c r="E60" s="69">
        <f t="shared" si="132"/>
        <v>677665.89</v>
      </c>
      <c r="F60" s="3">
        <v>26266.12</v>
      </c>
      <c r="G60" s="3">
        <v>651399.77</v>
      </c>
      <c r="H60" s="48">
        <f t="shared" si="133"/>
        <v>2330</v>
      </c>
      <c r="I60" s="148">
        <v>193</v>
      </c>
      <c r="J60" s="148">
        <v>2137</v>
      </c>
      <c r="K60" s="69">
        <f t="shared" si="134"/>
        <v>362970.95</v>
      </c>
      <c r="L60" s="3">
        <v>30065.83</v>
      </c>
      <c r="M60" s="3">
        <v>332905.12</v>
      </c>
      <c r="N60" s="48"/>
      <c r="O60" s="3"/>
      <c r="P60" s="3"/>
      <c r="Q60" s="69"/>
      <c r="R60" s="3"/>
      <c r="S60" s="3"/>
      <c r="T60" s="48"/>
      <c r="U60" s="11"/>
      <c r="V60" s="11"/>
      <c r="W60" s="69"/>
      <c r="X60" s="3"/>
      <c r="Y60" s="3"/>
      <c r="Z60" s="48">
        <f t="shared" si="136"/>
        <v>1271</v>
      </c>
      <c r="AA60" s="148">
        <v>77</v>
      </c>
      <c r="AB60" s="148">
        <v>1194</v>
      </c>
      <c r="AC60" s="69">
        <f t="shared" si="107"/>
        <v>935365.48</v>
      </c>
      <c r="AD60" s="3">
        <v>56666.52</v>
      </c>
      <c r="AE60" s="3">
        <v>878698.96</v>
      </c>
      <c r="AF60" s="48">
        <f>AG60+AH60</f>
        <v>464</v>
      </c>
      <c r="AG60" s="148">
        <v>22</v>
      </c>
      <c r="AH60" s="148">
        <v>442</v>
      </c>
      <c r="AI60" s="69">
        <f t="shared" si="137"/>
        <v>118827.22</v>
      </c>
      <c r="AJ60" s="3">
        <v>5634.05</v>
      </c>
      <c r="AK60" s="3">
        <v>113193.17</v>
      </c>
      <c r="AL60" s="48">
        <f>AM60+AN60</f>
        <v>527</v>
      </c>
      <c r="AM60" s="148">
        <v>28</v>
      </c>
      <c r="AN60" s="148">
        <v>499</v>
      </c>
      <c r="AO60" s="69">
        <f t="shared" si="121"/>
        <v>8152853.3199999994</v>
      </c>
      <c r="AP60" s="3">
        <v>433168.68</v>
      </c>
      <c r="AQ60" s="3">
        <v>7719684.6399999997</v>
      </c>
      <c r="AR60" s="48">
        <f>AS60+AT60</f>
        <v>65</v>
      </c>
      <c r="AS60" s="11">
        <v>18</v>
      </c>
      <c r="AT60" s="11">
        <v>47</v>
      </c>
      <c r="AU60" s="69">
        <f t="shared" si="123"/>
        <v>497925.24</v>
      </c>
      <c r="AV60" s="3">
        <v>137886.99</v>
      </c>
      <c r="AW60" s="3">
        <v>360038.25</v>
      </c>
      <c r="AX60" s="48">
        <f t="shared" si="138"/>
        <v>2367</v>
      </c>
      <c r="AY60" s="11">
        <v>117</v>
      </c>
      <c r="AZ60" s="11">
        <v>2250</v>
      </c>
      <c r="BA60" s="69">
        <f t="shared" si="139"/>
        <v>291294.3</v>
      </c>
      <c r="BB60" s="3">
        <v>14398.58</v>
      </c>
      <c r="BC60" s="3">
        <v>276895.71999999997</v>
      </c>
      <c r="BD60" s="48">
        <f>BE60+BF60</f>
        <v>577</v>
      </c>
      <c r="BE60" s="11">
        <v>28</v>
      </c>
      <c r="BF60" s="11">
        <v>549</v>
      </c>
      <c r="BG60" s="69">
        <f t="shared" si="140"/>
        <v>639051.02</v>
      </c>
      <c r="BH60" s="3">
        <v>31011.14</v>
      </c>
      <c r="BI60" s="3">
        <v>608039.88</v>
      </c>
      <c r="BK60" s="55">
        <f t="shared" si="83"/>
        <v>11675953.42</v>
      </c>
    </row>
    <row r="61" spans="1:63" ht="45" x14ac:dyDescent="0.25">
      <c r="A61" s="21" t="s">
        <v>53</v>
      </c>
      <c r="B61" s="48"/>
      <c r="C61" s="11"/>
      <c r="D61" s="11"/>
      <c r="E61" s="69"/>
      <c r="F61" s="3"/>
      <c r="G61" s="3"/>
      <c r="H61" s="48">
        <f t="shared" si="133"/>
        <v>5300</v>
      </c>
      <c r="I61" s="148">
        <v>1368</v>
      </c>
      <c r="J61" s="148">
        <v>3932</v>
      </c>
      <c r="K61" s="69">
        <f t="shared" si="134"/>
        <v>654389.98</v>
      </c>
      <c r="L61" s="3">
        <v>168906.7</v>
      </c>
      <c r="M61" s="3">
        <v>485483.28</v>
      </c>
      <c r="N61" s="48"/>
      <c r="O61" s="3"/>
      <c r="P61" s="3"/>
      <c r="Q61" s="69"/>
      <c r="R61" s="3"/>
      <c r="S61" s="3"/>
      <c r="T61" s="48">
        <f>U61+V61</f>
        <v>467</v>
      </c>
      <c r="U61" s="11">
        <v>89</v>
      </c>
      <c r="V61" s="11">
        <v>378</v>
      </c>
      <c r="W61" s="69">
        <f t="shared" ref="W61" si="141">X61+Y61</f>
        <v>388416.8</v>
      </c>
      <c r="X61" s="3">
        <v>74023.759999999995</v>
      </c>
      <c r="Y61" s="3">
        <v>314393.03999999998</v>
      </c>
      <c r="Z61" s="48">
        <f t="shared" si="136"/>
        <v>5243</v>
      </c>
      <c r="AA61" s="148">
        <v>1336</v>
      </c>
      <c r="AB61" s="148">
        <v>3907</v>
      </c>
      <c r="AC61" s="69">
        <f t="shared" si="107"/>
        <v>3411322.9800000004</v>
      </c>
      <c r="AD61" s="3">
        <v>869259.49</v>
      </c>
      <c r="AE61" s="3">
        <v>2542063.4900000002</v>
      </c>
      <c r="AF61" s="48">
        <f>AG61+AH61</f>
        <v>1009</v>
      </c>
      <c r="AG61" s="148">
        <v>218</v>
      </c>
      <c r="AH61" s="148">
        <v>791</v>
      </c>
      <c r="AI61" s="69">
        <f t="shared" si="137"/>
        <v>435274.36</v>
      </c>
      <c r="AJ61" s="3">
        <v>94043.42</v>
      </c>
      <c r="AK61" s="3">
        <v>341230.94</v>
      </c>
      <c r="AL61" s="48">
        <f>AM61+AN61</f>
        <v>51</v>
      </c>
      <c r="AM61" s="148">
        <v>10</v>
      </c>
      <c r="AN61" s="148">
        <v>41</v>
      </c>
      <c r="AO61" s="69">
        <f t="shared" si="121"/>
        <v>838355.97</v>
      </c>
      <c r="AP61" s="3">
        <v>164383.51999999999</v>
      </c>
      <c r="AQ61" s="3">
        <v>673972.45</v>
      </c>
      <c r="AR61" s="48">
        <f>AS61+AT61</f>
        <v>223</v>
      </c>
      <c r="AS61" s="11">
        <v>55</v>
      </c>
      <c r="AT61" s="11">
        <v>168</v>
      </c>
      <c r="AU61" s="69">
        <f t="shared" si="123"/>
        <v>1446048.1600000001</v>
      </c>
      <c r="AV61" s="3">
        <v>356648.65</v>
      </c>
      <c r="AW61" s="3">
        <v>1089399.51</v>
      </c>
      <c r="AX61" s="48">
        <f>AY61+AZ61</f>
        <v>2071</v>
      </c>
      <c r="AY61" s="11">
        <v>467</v>
      </c>
      <c r="AZ61" s="11">
        <v>1604</v>
      </c>
      <c r="BA61" s="69">
        <f t="shared" si="139"/>
        <v>305184.14</v>
      </c>
      <c r="BB61" s="3">
        <v>68817.48</v>
      </c>
      <c r="BC61" s="3">
        <v>236366.66</v>
      </c>
      <c r="BD61" s="48">
        <f>BE61+BF61</f>
        <v>679</v>
      </c>
      <c r="BE61" s="11">
        <v>153</v>
      </c>
      <c r="BF61" s="11">
        <v>526</v>
      </c>
      <c r="BG61" s="69">
        <f t="shared" si="140"/>
        <v>179575.13</v>
      </c>
      <c r="BH61" s="3">
        <v>40463.910000000003</v>
      </c>
      <c r="BI61" s="3">
        <v>139111.22</v>
      </c>
      <c r="BK61" s="55">
        <f t="shared" si="83"/>
        <v>7658567.5200000005</v>
      </c>
    </row>
    <row r="62" spans="1:63" ht="45" x14ac:dyDescent="0.25">
      <c r="A62" s="21" t="s">
        <v>22</v>
      </c>
      <c r="B62" s="48"/>
      <c r="C62" s="11"/>
      <c r="D62" s="11"/>
      <c r="E62" s="69"/>
      <c r="F62" s="3"/>
      <c r="G62" s="3"/>
      <c r="H62" s="48">
        <f t="shared" si="133"/>
        <v>582</v>
      </c>
      <c r="I62" s="148">
        <v>354</v>
      </c>
      <c r="J62" s="148">
        <v>228</v>
      </c>
      <c r="K62" s="69">
        <f t="shared" si="134"/>
        <v>77395.11</v>
      </c>
      <c r="L62" s="3">
        <v>47075.38</v>
      </c>
      <c r="M62" s="3">
        <v>30319.73</v>
      </c>
      <c r="N62" s="48"/>
      <c r="O62" s="3"/>
      <c r="P62" s="3"/>
      <c r="Q62" s="69"/>
      <c r="R62" s="3"/>
      <c r="S62" s="3"/>
      <c r="T62" s="48"/>
      <c r="U62" s="11"/>
      <c r="V62" s="11"/>
      <c r="W62" s="69"/>
      <c r="X62" s="3"/>
      <c r="Y62" s="3"/>
      <c r="Z62" s="48">
        <f t="shared" si="136"/>
        <v>339</v>
      </c>
      <c r="AA62" s="148">
        <v>220</v>
      </c>
      <c r="AB62" s="148">
        <v>119</v>
      </c>
      <c r="AC62" s="69">
        <f t="shared" si="107"/>
        <v>199009.11</v>
      </c>
      <c r="AD62" s="3">
        <v>129150.45</v>
      </c>
      <c r="AE62" s="3">
        <v>69858.66</v>
      </c>
      <c r="AF62" s="48"/>
      <c r="AG62" s="11"/>
      <c r="AH62" s="11"/>
      <c r="AI62" s="69"/>
      <c r="AJ62" s="3"/>
      <c r="AK62" s="3"/>
      <c r="AL62" s="48"/>
      <c r="AM62" s="11"/>
      <c r="AN62" s="11"/>
      <c r="AO62" s="69"/>
      <c r="AP62" s="3"/>
      <c r="AQ62" s="3"/>
      <c r="AR62" s="48">
        <f>AS62+AT62</f>
        <v>39</v>
      </c>
      <c r="AS62" s="11">
        <v>11</v>
      </c>
      <c r="AT62" s="11">
        <v>28</v>
      </c>
      <c r="AU62" s="69">
        <f t="shared" si="123"/>
        <v>266858.58</v>
      </c>
      <c r="AV62" s="3">
        <v>75267.8</v>
      </c>
      <c r="AW62" s="3">
        <v>191590.78</v>
      </c>
      <c r="AX62" s="48"/>
      <c r="AY62" s="11"/>
      <c r="AZ62" s="11"/>
      <c r="BA62" s="69"/>
      <c r="BB62" s="3"/>
      <c r="BC62" s="3"/>
      <c r="BD62" s="48"/>
      <c r="BE62" s="11"/>
      <c r="BF62" s="11"/>
      <c r="BG62" s="69"/>
      <c r="BH62" s="3"/>
      <c r="BI62" s="3"/>
      <c r="BK62" s="55">
        <f t="shared" si="83"/>
        <v>543262.80000000005</v>
      </c>
    </row>
    <row r="63" spans="1:63" ht="45" x14ac:dyDescent="0.25">
      <c r="A63" s="21" t="s">
        <v>55</v>
      </c>
      <c r="B63" s="48"/>
      <c r="C63" s="11"/>
      <c r="D63" s="11"/>
      <c r="E63" s="69"/>
      <c r="F63" s="3"/>
      <c r="G63" s="3"/>
      <c r="H63" s="48">
        <f t="shared" si="133"/>
        <v>2258</v>
      </c>
      <c r="I63" s="148">
        <v>307</v>
      </c>
      <c r="J63" s="148">
        <v>1951</v>
      </c>
      <c r="K63" s="69">
        <f t="shared" si="134"/>
        <v>224569.5</v>
      </c>
      <c r="L63" s="3">
        <v>30532.7</v>
      </c>
      <c r="M63" s="3">
        <v>194036.8</v>
      </c>
      <c r="N63" s="48"/>
      <c r="O63" s="3"/>
      <c r="P63" s="3"/>
      <c r="Q63" s="69"/>
      <c r="R63" s="3"/>
      <c r="S63" s="3"/>
      <c r="T63" s="48"/>
      <c r="U63" s="11"/>
      <c r="V63" s="11"/>
      <c r="W63" s="69"/>
      <c r="X63" s="3"/>
      <c r="Y63" s="3"/>
      <c r="Z63" s="48">
        <f t="shared" si="136"/>
        <v>4150</v>
      </c>
      <c r="AA63" s="148">
        <v>1215</v>
      </c>
      <c r="AB63" s="148">
        <v>2935</v>
      </c>
      <c r="AC63" s="69">
        <f t="shared" si="107"/>
        <v>2630917.08</v>
      </c>
      <c r="AD63" s="3">
        <v>770256.45</v>
      </c>
      <c r="AE63" s="3">
        <v>1860660.63</v>
      </c>
      <c r="AF63" s="48"/>
      <c r="AG63" s="11"/>
      <c r="AH63" s="11"/>
      <c r="AI63" s="69"/>
      <c r="AJ63" s="3"/>
      <c r="AK63" s="3"/>
      <c r="AL63" s="48">
        <f>AM63+AN63</f>
        <v>60</v>
      </c>
      <c r="AM63" s="148">
        <v>6</v>
      </c>
      <c r="AN63" s="148">
        <v>54</v>
      </c>
      <c r="AO63" s="69">
        <f t="shared" ref="AO63" si="142">AP63+AQ63</f>
        <v>1053702.4100000001</v>
      </c>
      <c r="AP63" s="3">
        <v>105370.24000000001</v>
      </c>
      <c r="AQ63" s="3">
        <v>948332.17</v>
      </c>
      <c r="AR63" s="48">
        <f>AS63+AT63</f>
        <v>71</v>
      </c>
      <c r="AS63" s="11">
        <v>16</v>
      </c>
      <c r="AT63" s="11">
        <v>55</v>
      </c>
      <c r="AU63" s="69">
        <f t="shared" si="123"/>
        <v>537688.83000000007</v>
      </c>
      <c r="AV63" s="3">
        <v>121169.31</v>
      </c>
      <c r="AW63" s="3">
        <v>416519.52</v>
      </c>
      <c r="AX63" s="48">
        <f t="shared" ref="AX63:AX64" si="143">AY63+AZ63</f>
        <v>450</v>
      </c>
      <c r="AY63" s="11">
        <v>138</v>
      </c>
      <c r="AZ63" s="11">
        <v>312</v>
      </c>
      <c r="BA63" s="69">
        <f t="shared" ref="BA63:BA64" si="144">BB63+BC63</f>
        <v>58765.5</v>
      </c>
      <c r="BB63" s="3">
        <v>18021.419999999998</v>
      </c>
      <c r="BC63" s="3">
        <v>40744.080000000002</v>
      </c>
      <c r="BD63" s="48"/>
      <c r="BE63" s="11"/>
      <c r="BF63" s="11"/>
      <c r="BG63" s="69"/>
      <c r="BH63" s="3"/>
      <c r="BI63" s="3"/>
      <c r="BK63" s="55">
        <f t="shared" si="83"/>
        <v>4505643.32</v>
      </c>
    </row>
    <row r="64" spans="1:63" s="28" customFormat="1" ht="15" x14ac:dyDescent="0.25">
      <c r="A64" s="125" t="s">
        <v>100</v>
      </c>
      <c r="B64" s="48"/>
      <c r="C64" s="11"/>
      <c r="D64" s="11"/>
      <c r="E64" s="69"/>
      <c r="F64" s="3"/>
      <c r="G64" s="3"/>
      <c r="H64" s="48">
        <f t="shared" si="133"/>
        <v>699</v>
      </c>
      <c r="I64" s="148">
        <v>186</v>
      </c>
      <c r="J64" s="148">
        <v>513</v>
      </c>
      <c r="K64" s="69">
        <f t="shared" si="134"/>
        <v>91552.08</v>
      </c>
      <c r="L64" s="3">
        <v>24361.5</v>
      </c>
      <c r="M64" s="3">
        <v>67190.58</v>
      </c>
      <c r="N64" s="48"/>
      <c r="O64" s="3"/>
      <c r="P64" s="3"/>
      <c r="Q64" s="69"/>
      <c r="R64" s="3"/>
      <c r="S64" s="3"/>
      <c r="T64" s="48"/>
      <c r="U64" s="11"/>
      <c r="V64" s="11"/>
      <c r="W64" s="69"/>
      <c r="X64" s="3"/>
      <c r="Y64" s="3"/>
      <c r="Z64" s="48">
        <f t="shared" si="136"/>
        <v>1149</v>
      </c>
      <c r="AA64" s="148">
        <v>333</v>
      </c>
      <c r="AB64" s="148">
        <v>816</v>
      </c>
      <c r="AC64" s="69">
        <f t="shared" si="107"/>
        <v>641307.96</v>
      </c>
      <c r="AD64" s="3">
        <v>185862.1</v>
      </c>
      <c r="AE64" s="3">
        <v>455445.86</v>
      </c>
      <c r="AF64" s="48"/>
      <c r="AG64" s="3"/>
      <c r="AH64" s="3"/>
      <c r="AI64" s="69"/>
      <c r="AJ64" s="3"/>
      <c r="AK64" s="3"/>
      <c r="AL64" s="48"/>
      <c r="AM64" s="3"/>
      <c r="AN64" s="3"/>
      <c r="AO64" s="69"/>
      <c r="AP64" s="3"/>
      <c r="AQ64" s="3"/>
      <c r="AR64" s="48"/>
      <c r="AS64" s="11"/>
      <c r="AT64" s="11"/>
      <c r="AU64" s="69"/>
      <c r="AV64" s="3"/>
      <c r="AW64" s="3"/>
      <c r="AX64" s="48">
        <f t="shared" si="143"/>
        <v>750</v>
      </c>
      <c r="AY64" s="11">
        <v>195</v>
      </c>
      <c r="AZ64" s="11">
        <v>555</v>
      </c>
      <c r="BA64" s="69">
        <f t="shared" si="144"/>
        <v>74580</v>
      </c>
      <c r="BB64" s="3">
        <v>19390.8</v>
      </c>
      <c r="BC64" s="3">
        <v>55189.2</v>
      </c>
      <c r="BD64" s="48"/>
      <c r="BE64" s="11"/>
      <c r="BF64" s="11"/>
      <c r="BG64" s="69"/>
      <c r="BH64" s="3"/>
      <c r="BI64" s="3"/>
      <c r="BK64" s="55">
        <f t="shared" si="83"/>
        <v>807440.03999999992</v>
      </c>
    </row>
    <row r="65" spans="1:63" ht="15" x14ac:dyDescent="0.25">
      <c r="A65" s="21" t="s">
        <v>107</v>
      </c>
      <c r="B65" s="48"/>
      <c r="C65" s="11"/>
      <c r="D65" s="11"/>
      <c r="E65" s="69"/>
      <c r="F65" s="3"/>
      <c r="G65" s="3"/>
      <c r="H65" s="48">
        <f t="shared" si="133"/>
        <v>18</v>
      </c>
      <c r="I65" s="149">
        <v>6</v>
      </c>
      <c r="J65" s="149">
        <v>12</v>
      </c>
      <c r="K65" s="69">
        <f t="shared" si="134"/>
        <v>1265.97</v>
      </c>
      <c r="L65" s="3">
        <v>421.99</v>
      </c>
      <c r="M65" s="3">
        <v>843.98</v>
      </c>
      <c r="N65" s="48"/>
      <c r="O65" s="3"/>
      <c r="P65" s="3"/>
      <c r="Q65" s="69"/>
      <c r="R65" s="3"/>
      <c r="S65" s="3"/>
      <c r="T65" s="48"/>
      <c r="U65" s="11"/>
      <c r="V65" s="11"/>
      <c r="W65" s="69"/>
      <c r="X65" s="3"/>
      <c r="Y65" s="3"/>
      <c r="Z65" s="48">
        <f t="shared" si="136"/>
        <v>6</v>
      </c>
      <c r="AA65" s="11">
        <v>3</v>
      </c>
      <c r="AB65" s="11">
        <v>3</v>
      </c>
      <c r="AC65" s="69">
        <f t="shared" si="107"/>
        <v>2593.56</v>
      </c>
      <c r="AD65" s="3">
        <v>1296.78</v>
      </c>
      <c r="AE65" s="3">
        <v>1296.78</v>
      </c>
      <c r="AF65" s="48"/>
      <c r="AG65" s="3"/>
      <c r="AH65" s="3"/>
      <c r="AI65" s="69"/>
      <c r="AJ65" s="3"/>
      <c r="AK65" s="3"/>
      <c r="AL65" s="48"/>
      <c r="AM65" s="3"/>
      <c r="AN65" s="3"/>
      <c r="AO65" s="69"/>
      <c r="AP65" s="3"/>
      <c r="AQ65" s="3"/>
      <c r="AR65" s="48"/>
      <c r="AS65" s="11"/>
      <c r="AT65" s="11"/>
      <c r="AU65" s="69"/>
      <c r="AV65" s="3"/>
      <c r="AW65" s="3"/>
      <c r="AX65" s="48"/>
      <c r="AY65" s="3"/>
      <c r="AZ65" s="3"/>
      <c r="BA65" s="69"/>
      <c r="BB65" s="3"/>
      <c r="BC65" s="3"/>
      <c r="BD65" s="48"/>
      <c r="BE65" s="11"/>
      <c r="BF65" s="11"/>
      <c r="BG65" s="69"/>
      <c r="BH65" s="3"/>
      <c r="BI65" s="3"/>
      <c r="BK65" s="55">
        <f t="shared" si="83"/>
        <v>3859.5299999999997</v>
      </c>
    </row>
    <row r="66" spans="1:63" ht="15" x14ac:dyDescent="0.25">
      <c r="A66" s="21" t="s">
        <v>109</v>
      </c>
      <c r="B66" s="48"/>
      <c r="C66" s="11"/>
      <c r="D66" s="11"/>
      <c r="E66" s="69"/>
      <c r="F66" s="3"/>
      <c r="G66" s="3"/>
      <c r="H66" s="48"/>
      <c r="I66" s="11"/>
      <c r="J66" s="11"/>
      <c r="K66" s="69"/>
      <c r="L66" s="3"/>
      <c r="M66" s="3"/>
      <c r="N66" s="48"/>
      <c r="O66" s="3"/>
      <c r="P66" s="3"/>
      <c r="Q66" s="69"/>
      <c r="R66" s="3"/>
      <c r="S66" s="3"/>
      <c r="T66" s="48"/>
      <c r="U66" s="11"/>
      <c r="V66" s="11"/>
      <c r="W66" s="69"/>
      <c r="X66" s="3"/>
      <c r="Y66" s="3"/>
      <c r="Z66" s="48"/>
      <c r="AA66" s="11"/>
      <c r="AB66" s="11"/>
      <c r="AC66" s="69"/>
      <c r="AD66" s="3"/>
      <c r="AE66" s="3"/>
      <c r="AF66" s="48"/>
      <c r="AG66" s="3"/>
      <c r="AH66" s="3"/>
      <c r="AI66" s="69"/>
      <c r="AJ66" s="3"/>
      <c r="AK66" s="3"/>
      <c r="AL66" s="48"/>
      <c r="AM66" s="3"/>
      <c r="AN66" s="3"/>
      <c r="AO66" s="69"/>
      <c r="AP66" s="3"/>
      <c r="AQ66" s="3"/>
      <c r="AR66" s="48"/>
      <c r="AS66" s="11"/>
      <c r="AT66" s="11"/>
      <c r="AU66" s="69"/>
      <c r="AV66" s="3"/>
      <c r="AW66" s="3"/>
      <c r="AX66" s="48"/>
      <c r="AY66" s="3"/>
      <c r="AZ66" s="3"/>
      <c r="BA66" s="69"/>
      <c r="BB66" s="3"/>
      <c r="BC66" s="3"/>
      <c r="BD66" s="48">
        <f t="shared" ref="BD66:BD67" si="145">BE66+BF66</f>
        <v>375</v>
      </c>
      <c r="BE66" s="11">
        <v>150</v>
      </c>
      <c r="BF66" s="11">
        <v>225</v>
      </c>
      <c r="BG66" s="69">
        <f t="shared" ref="BG66:BG67" si="146">BH66+BI66</f>
        <v>463612.5</v>
      </c>
      <c r="BH66" s="3">
        <v>185445</v>
      </c>
      <c r="BI66" s="3">
        <v>278167.5</v>
      </c>
      <c r="BK66" s="55">
        <f t="shared" si="83"/>
        <v>463612.5</v>
      </c>
    </row>
    <row r="67" spans="1:63" s="28" customFormat="1" ht="15" x14ac:dyDescent="0.25">
      <c r="A67" s="21" t="s">
        <v>110</v>
      </c>
      <c r="B67" s="48"/>
      <c r="C67" s="11"/>
      <c r="D67" s="11"/>
      <c r="E67" s="69"/>
      <c r="F67" s="3"/>
      <c r="G67" s="3"/>
      <c r="H67" s="48"/>
      <c r="I67" s="11"/>
      <c r="J67" s="11"/>
      <c r="K67" s="69"/>
      <c r="L67" s="3"/>
      <c r="M67" s="3"/>
      <c r="N67" s="48"/>
      <c r="O67" s="3"/>
      <c r="P67" s="3"/>
      <c r="Q67" s="69"/>
      <c r="R67" s="3"/>
      <c r="S67" s="3"/>
      <c r="T67" s="48"/>
      <c r="U67" s="11"/>
      <c r="V67" s="11"/>
      <c r="W67" s="69"/>
      <c r="X67" s="3"/>
      <c r="Y67" s="3"/>
      <c r="Z67" s="48"/>
      <c r="AA67" s="11"/>
      <c r="AB67" s="11"/>
      <c r="AC67" s="69"/>
      <c r="AD67" s="3"/>
      <c r="AE67" s="3"/>
      <c r="AF67" s="48"/>
      <c r="AG67" s="3"/>
      <c r="AH67" s="3"/>
      <c r="AI67" s="69"/>
      <c r="AJ67" s="3"/>
      <c r="AK67" s="3"/>
      <c r="AL67" s="48"/>
      <c r="AM67" s="3"/>
      <c r="AN67" s="3"/>
      <c r="AO67" s="69"/>
      <c r="AP67" s="3"/>
      <c r="AQ67" s="3"/>
      <c r="AR67" s="48"/>
      <c r="AS67" s="11"/>
      <c r="AT67" s="11"/>
      <c r="AU67" s="69"/>
      <c r="AV67" s="3"/>
      <c r="AW67" s="3"/>
      <c r="AX67" s="48"/>
      <c r="AY67" s="3"/>
      <c r="AZ67" s="3"/>
      <c r="BA67" s="69"/>
      <c r="BB67" s="3"/>
      <c r="BC67" s="3"/>
      <c r="BD67" s="48">
        <f t="shared" si="145"/>
        <v>378</v>
      </c>
      <c r="BE67" s="11">
        <v>151</v>
      </c>
      <c r="BF67" s="11">
        <v>227</v>
      </c>
      <c r="BG67" s="69">
        <f t="shared" si="146"/>
        <v>615752.13</v>
      </c>
      <c r="BH67" s="3">
        <v>245975.06</v>
      </c>
      <c r="BI67" s="3">
        <v>369777.07</v>
      </c>
      <c r="BK67" s="55">
        <f t="shared" si="83"/>
        <v>615752.13</v>
      </c>
    </row>
    <row r="68" spans="1:63" ht="15" x14ac:dyDescent="0.25">
      <c r="A68" s="21" t="s">
        <v>31</v>
      </c>
      <c r="B68" s="48"/>
      <c r="C68" s="11"/>
      <c r="D68" s="11"/>
      <c r="E68" s="69"/>
      <c r="F68" s="3"/>
      <c r="G68" s="3"/>
      <c r="H68" s="48">
        <f>I68+J68</f>
        <v>1650</v>
      </c>
      <c r="I68" s="148">
        <v>459</v>
      </c>
      <c r="J68" s="148">
        <v>1191</v>
      </c>
      <c r="K68" s="69">
        <f t="shared" ref="K68:K69" si="147">L68+M68</f>
        <v>522985.5</v>
      </c>
      <c r="L68" s="3">
        <v>145485.06</v>
      </c>
      <c r="M68" s="3">
        <v>377500.44</v>
      </c>
      <c r="N68" s="48"/>
      <c r="O68" s="3"/>
      <c r="P68" s="3"/>
      <c r="Q68" s="69"/>
      <c r="R68" s="3"/>
      <c r="S68" s="3"/>
      <c r="T68" s="48"/>
      <c r="U68" s="11"/>
      <c r="V68" s="11"/>
      <c r="W68" s="69"/>
      <c r="X68" s="3"/>
      <c r="Y68" s="3"/>
      <c r="Z68" s="48">
        <f>AA68+AB68</f>
        <v>1350</v>
      </c>
      <c r="AA68" s="148">
        <v>453</v>
      </c>
      <c r="AB68" s="148">
        <v>897</v>
      </c>
      <c r="AC68" s="69">
        <f t="shared" ref="AC68:AC72" si="148">AD68+AE68</f>
        <v>1062315</v>
      </c>
      <c r="AD68" s="3">
        <v>356465.7</v>
      </c>
      <c r="AE68" s="3">
        <v>705849.3</v>
      </c>
      <c r="AF68" s="48"/>
      <c r="AG68" s="3"/>
      <c r="AH68" s="3"/>
      <c r="AI68" s="69"/>
      <c r="AJ68" s="3"/>
      <c r="AK68" s="3"/>
      <c r="AL68" s="48"/>
      <c r="AM68" s="3"/>
      <c r="AN68" s="3"/>
      <c r="AO68" s="69"/>
      <c r="AP68" s="3"/>
      <c r="AQ68" s="3"/>
      <c r="AR68" s="48"/>
      <c r="AS68" s="11"/>
      <c r="AT68" s="11"/>
      <c r="AU68" s="69"/>
      <c r="AV68" s="3"/>
      <c r="AW68" s="3"/>
      <c r="AX68" s="48"/>
      <c r="AY68" s="3"/>
      <c r="AZ68" s="3"/>
      <c r="BA68" s="69"/>
      <c r="BB68" s="3"/>
      <c r="BC68" s="3"/>
      <c r="BD68" s="48"/>
      <c r="BE68" s="11"/>
      <c r="BF68" s="11"/>
      <c r="BG68" s="69"/>
      <c r="BH68" s="3"/>
      <c r="BI68" s="3"/>
      <c r="BK68" s="55">
        <f t="shared" si="83"/>
        <v>1585300.5</v>
      </c>
    </row>
    <row r="69" spans="1:63" ht="15" x14ac:dyDescent="0.25">
      <c r="A69" s="21" t="s">
        <v>32</v>
      </c>
      <c r="B69" s="48"/>
      <c r="C69" s="11"/>
      <c r="D69" s="11"/>
      <c r="E69" s="69"/>
      <c r="F69" s="3"/>
      <c r="G69" s="3"/>
      <c r="H69" s="48">
        <f>I69+J69</f>
        <v>314</v>
      </c>
      <c r="I69" s="148">
        <v>77</v>
      </c>
      <c r="J69" s="148">
        <v>237</v>
      </c>
      <c r="K69" s="69">
        <f t="shared" si="147"/>
        <v>91232.700000000012</v>
      </c>
      <c r="L69" s="3">
        <v>22372.35</v>
      </c>
      <c r="M69" s="3">
        <v>68860.350000000006</v>
      </c>
      <c r="N69" s="48"/>
      <c r="O69" s="3"/>
      <c r="P69" s="3"/>
      <c r="Q69" s="69"/>
      <c r="R69" s="3"/>
      <c r="S69" s="3"/>
      <c r="T69" s="48"/>
      <c r="U69" s="11"/>
      <c r="V69" s="11"/>
      <c r="W69" s="69"/>
      <c r="X69" s="3"/>
      <c r="Y69" s="3"/>
      <c r="Z69" s="48">
        <f>AA69+AB69</f>
        <v>108</v>
      </c>
      <c r="AA69" s="148">
        <v>19</v>
      </c>
      <c r="AB69" s="148">
        <v>89</v>
      </c>
      <c r="AC69" s="69">
        <f t="shared" si="148"/>
        <v>78449.039999999994</v>
      </c>
      <c r="AD69" s="3">
        <v>13801.22</v>
      </c>
      <c r="AE69" s="3">
        <v>64647.82</v>
      </c>
      <c r="AF69" s="48"/>
      <c r="AG69" s="3"/>
      <c r="AH69" s="3"/>
      <c r="AI69" s="69"/>
      <c r="AJ69" s="3"/>
      <c r="AK69" s="3"/>
      <c r="AL69" s="48"/>
      <c r="AM69" s="3"/>
      <c r="AN69" s="3"/>
      <c r="AO69" s="69"/>
      <c r="AP69" s="3"/>
      <c r="AQ69" s="3"/>
      <c r="AR69" s="48"/>
      <c r="AS69" s="11"/>
      <c r="AT69" s="11"/>
      <c r="AU69" s="69"/>
      <c r="AV69" s="3"/>
      <c r="AW69" s="3"/>
      <c r="AX69" s="48"/>
      <c r="AY69" s="3"/>
      <c r="AZ69" s="3"/>
      <c r="BA69" s="69"/>
      <c r="BB69" s="3"/>
      <c r="BC69" s="3"/>
      <c r="BD69" s="48"/>
      <c r="BE69" s="11"/>
      <c r="BF69" s="11"/>
      <c r="BG69" s="69"/>
      <c r="BH69" s="3"/>
      <c r="BI69" s="3"/>
      <c r="BK69" s="55">
        <f t="shared" si="83"/>
        <v>169681.74</v>
      </c>
    </row>
    <row r="70" spans="1:63" ht="14.25" customHeight="1" x14ac:dyDescent="0.25">
      <c r="A70" s="22" t="s">
        <v>33</v>
      </c>
      <c r="B70" s="48"/>
      <c r="C70" s="11"/>
      <c r="D70" s="11"/>
      <c r="E70" s="69"/>
      <c r="F70" s="3"/>
      <c r="G70" s="3"/>
      <c r="H70" s="48"/>
      <c r="I70" s="11"/>
      <c r="J70" s="11"/>
      <c r="K70" s="69"/>
      <c r="L70" s="3"/>
      <c r="M70" s="3"/>
      <c r="N70" s="48"/>
      <c r="O70" s="3"/>
      <c r="P70" s="3"/>
      <c r="Q70" s="69"/>
      <c r="R70" s="3"/>
      <c r="S70" s="3"/>
      <c r="T70" s="48"/>
      <c r="U70" s="11"/>
      <c r="V70" s="11"/>
      <c r="W70" s="69"/>
      <c r="X70" s="3"/>
      <c r="Y70" s="3"/>
      <c r="Z70" s="48">
        <f>AA70+AB70</f>
        <v>750</v>
      </c>
      <c r="AA70" s="148">
        <v>216</v>
      </c>
      <c r="AB70" s="148">
        <v>534</v>
      </c>
      <c r="AC70" s="69">
        <f t="shared" si="148"/>
        <v>437178.75</v>
      </c>
      <c r="AD70" s="3">
        <v>125907.48</v>
      </c>
      <c r="AE70" s="3">
        <v>311271.27</v>
      </c>
      <c r="AF70" s="48"/>
      <c r="AG70" s="3"/>
      <c r="AH70" s="3"/>
      <c r="AI70" s="69"/>
      <c r="AJ70" s="3"/>
      <c r="AK70" s="3"/>
      <c r="AL70" s="48"/>
      <c r="AM70" s="3"/>
      <c r="AN70" s="3"/>
      <c r="AO70" s="69"/>
      <c r="AP70" s="3"/>
      <c r="AQ70" s="3"/>
      <c r="AR70" s="48"/>
      <c r="AS70" s="11"/>
      <c r="AT70" s="11"/>
      <c r="AU70" s="69"/>
      <c r="AV70" s="3"/>
      <c r="AW70" s="3"/>
      <c r="AX70" s="48">
        <f t="shared" ref="AX70" si="149">AY70+AZ70</f>
        <v>2502</v>
      </c>
      <c r="AY70" s="11">
        <v>472</v>
      </c>
      <c r="AZ70" s="11">
        <v>2030</v>
      </c>
      <c r="BA70" s="69">
        <f t="shared" ref="BA70" si="150">BB70+BC70</f>
        <v>248798.88</v>
      </c>
      <c r="BB70" s="3">
        <v>46935.68</v>
      </c>
      <c r="BC70" s="3">
        <v>201863.2</v>
      </c>
      <c r="BD70" s="48">
        <f>BE70+BF70</f>
        <v>252</v>
      </c>
      <c r="BE70" s="11">
        <v>48</v>
      </c>
      <c r="BF70" s="11">
        <v>204</v>
      </c>
      <c r="BG70" s="69">
        <f t="shared" ref="BG70" si="151">BH70+BI70</f>
        <v>153079.91999999998</v>
      </c>
      <c r="BH70" s="3">
        <v>29158.080000000002</v>
      </c>
      <c r="BI70" s="3">
        <v>123921.84</v>
      </c>
      <c r="BK70" s="55">
        <f t="shared" si="83"/>
        <v>839057.55</v>
      </c>
    </row>
    <row r="71" spans="1:63" ht="15" x14ac:dyDescent="0.25">
      <c r="A71" s="21" t="s">
        <v>34</v>
      </c>
      <c r="B71" s="48"/>
      <c r="C71" s="11"/>
      <c r="D71" s="11"/>
      <c r="E71" s="69"/>
      <c r="F71" s="3"/>
      <c r="G71" s="3"/>
      <c r="H71" s="48">
        <f>I71+J71</f>
        <v>4357</v>
      </c>
      <c r="I71" s="148">
        <v>1127</v>
      </c>
      <c r="J71" s="148">
        <v>3230</v>
      </c>
      <c r="K71" s="69">
        <f>L71+M71</f>
        <v>434786.02</v>
      </c>
      <c r="L71" s="3">
        <v>112463.59</v>
      </c>
      <c r="M71" s="3">
        <v>322322.43</v>
      </c>
      <c r="N71" s="48"/>
      <c r="O71" s="3"/>
      <c r="P71" s="3"/>
      <c r="Q71" s="69"/>
      <c r="R71" s="3"/>
      <c r="S71" s="3"/>
      <c r="T71" s="48">
        <f>U71+V71</f>
        <v>1430</v>
      </c>
      <c r="U71" s="11">
        <v>343</v>
      </c>
      <c r="V71" s="11">
        <v>1087</v>
      </c>
      <c r="W71" s="69">
        <f t="shared" ref="W71" si="152">X71+Y71</f>
        <v>1231875.24</v>
      </c>
      <c r="X71" s="3">
        <v>295477.77</v>
      </c>
      <c r="Y71" s="3">
        <v>936397.47</v>
      </c>
      <c r="Z71" s="48">
        <f>AA71+AB71</f>
        <v>19248</v>
      </c>
      <c r="AA71" s="148">
        <v>5907</v>
      </c>
      <c r="AB71" s="148">
        <v>13341</v>
      </c>
      <c r="AC71" s="69">
        <f t="shared" si="148"/>
        <v>19266035.940000001</v>
      </c>
      <c r="AD71" s="3">
        <v>5912535.0300000003</v>
      </c>
      <c r="AE71" s="3">
        <v>13353500.91</v>
      </c>
      <c r="AF71" s="48"/>
      <c r="AG71" s="3"/>
      <c r="AH71" s="3"/>
      <c r="AI71" s="69"/>
      <c r="AJ71" s="3"/>
      <c r="AK71" s="3"/>
      <c r="AL71" s="48"/>
      <c r="AM71" s="3"/>
      <c r="AN71" s="3"/>
      <c r="AO71" s="69"/>
      <c r="AP71" s="3"/>
      <c r="AQ71" s="3"/>
      <c r="AR71" s="48"/>
      <c r="AS71" s="11"/>
      <c r="AT71" s="11"/>
      <c r="AU71" s="69"/>
      <c r="AV71" s="3"/>
      <c r="AW71" s="3"/>
      <c r="AX71" s="48"/>
      <c r="AY71" s="3"/>
      <c r="AZ71" s="3"/>
      <c r="BA71" s="69"/>
      <c r="BB71" s="3"/>
      <c r="BC71" s="3"/>
      <c r="BD71" s="48"/>
      <c r="BE71" s="11"/>
      <c r="BF71" s="11"/>
      <c r="BG71" s="69"/>
      <c r="BH71" s="3"/>
      <c r="BI71" s="3"/>
      <c r="BK71" s="55">
        <f t="shared" ref="BK71:BK96" si="153">E71+K71+Q71+W71+AC71+AI71+AO71+AU71+BA71+BG71</f>
        <v>20932697.200000003</v>
      </c>
    </row>
    <row r="72" spans="1:63" ht="15" x14ac:dyDescent="0.25">
      <c r="A72" s="21" t="s">
        <v>35</v>
      </c>
      <c r="B72" s="48"/>
      <c r="C72" s="11"/>
      <c r="D72" s="11"/>
      <c r="E72" s="69"/>
      <c r="F72" s="3"/>
      <c r="G72" s="3"/>
      <c r="H72" s="48"/>
      <c r="I72" s="11"/>
      <c r="J72" s="11"/>
      <c r="K72" s="69"/>
      <c r="L72" s="3"/>
      <c r="M72" s="3"/>
      <c r="N72" s="48"/>
      <c r="O72" s="3"/>
      <c r="P72" s="3"/>
      <c r="Q72" s="69"/>
      <c r="R72" s="3"/>
      <c r="S72" s="3"/>
      <c r="T72" s="48"/>
      <c r="U72" s="11"/>
      <c r="V72" s="11"/>
      <c r="W72" s="69"/>
      <c r="X72" s="3"/>
      <c r="Y72" s="3"/>
      <c r="Z72" s="48">
        <f>AA72+AB72</f>
        <v>368</v>
      </c>
      <c r="AA72" s="148">
        <v>24</v>
      </c>
      <c r="AB72" s="149">
        <v>344</v>
      </c>
      <c r="AC72" s="69">
        <f t="shared" si="148"/>
        <v>195227.68</v>
      </c>
      <c r="AD72" s="3">
        <v>12732.24</v>
      </c>
      <c r="AE72" s="3">
        <v>182495.44</v>
      </c>
      <c r="AF72" s="48"/>
      <c r="AG72" s="3"/>
      <c r="AH72" s="3"/>
      <c r="AI72" s="69"/>
      <c r="AJ72" s="3"/>
      <c r="AK72" s="3"/>
      <c r="AL72" s="48"/>
      <c r="AM72" s="3"/>
      <c r="AN72" s="3"/>
      <c r="AO72" s="69"/>
      <c r="AP72" s="3"/>
      <c r="AQ72" s="3"/>
      <c r="AR72" s="48"/>
      <c r="AS72" s="11"/>
      <c r="AT72" s="11"/>
      <c r="AU72" s="69"/>
      <c r="AV72" s="3"/>
      <c r="AW72" s="3"/>
      <c r="AX72" s="48"/>
      <c r="AY72" s="3"/>
      <c r="AZ72" s="3"/>
      <c r="BA72" s="69"/>
      <c r="BB72" s="3"/>
      <c r="BC72" s="3"/>
      <c r="BD72" s="48">
        <f>BE72+BF72</f>
        <v>20394</v>
      </c>
      <c r="BE72" s="11">
        <v>8570</v>
      </c>
      <c r="BF72" s="11">
        <v>11824</v>
      </c>
      <c r="BG72" s="69">
        <f t="shared" ref="BG72:BG73" si="154">BH72+BI72</f>
        <v>125876738.03</v>
      </c>
      <c r="BH72" s="3">
        <v>52896128.509999998</v>
      </c>
      <c r="BI72" s="3">
        <v>72980609.519999996</v>
      </c>
      <c r="BK72" s="55">
        <f t="shared" si="153"/>
        <v>126071965.71000001</v>
      </c>
    </row>
    <row r="73" spans="1:63" s="28" customFormat="1" ht="15" x14ac:dyDescent="0.25">
      <c r="A73" s="21" t="s">
        <v>103</v>
      </c>
      <c r="B73" s="48"/>
      <c r="C73" s="11"/>
      <c r="D73" s="11"/>
      <c r="E73" s="69"/>
      <c r="F73" s="3"/>
      <c r="G73" s="3"/>
      <c r="H73" s="48"/>
      <c r="I73" s="11"/>
      <c r="J73" s="11"/>
      <c r="K73" s="69"/>
      <c r="L73" s="3"/>
      <c r="M73" s="3"/>
      <c r="N73" s="48"/>
      <c r="O73" s="3"/>
      <c r="P73" s="3"/>
      <c r="Q73" s="69"/>
      <c r="R73" s="3"/>
      <c r="S73" s="3"/>
      <c r="T73" s="48"/>
      <c r="U73" s="11"/>
      <c r="V73" s="11"/>
      <c r="W73" s="69"/>
      <c r="X73" s="3"/>
      <c r="Y73" s="3"/>
      <c r="Z73" s="48"/>
      <c r="AA73" s="11"/>
      <c r="AB73" s="11"/>
      <c r="AC73" s="69"/>
      <c r="AD73" s="3"/>
      <c r="AE73" s="3"/>
      <c r="AF73" s="48"/>
      <c r="AG73" s="3"/>
      <c r="AH73" s="3"/>
      <c r="AI73" s="69"/>
      <c r="AJ73" s="3"/>
      <c r="AK73" s="3"/>
      <c r="AL73" s="48"/>
      <c r="AM73" s="3"/>
      <c r="AN73" s="3"/>
      <c r="AO73" s="69"/>
      <c r="AP73" s="3"/>
      <c r="AQ73" s="3"/>
      <c r="AR73" s="48"/>
      <c r="AS73" s="11"/>
      <c r="AT73" s="11"/>
      <c r="AU73" s="69"/>
      <c r="AV73" s="3"/>
      <c r="AW73" s="3"/>
      <c r="AX73" s="48"/>
      <c r="AY73" s="3"/>
      <c r="AZ73" s="3"/>
      <c r="BA73" s="69"/>
      <c r="BB73" s="3"/>
      <c r="BC73" s="3"/>
      <c r="BD73" s="48">
        <f>BE73+BF73</f>
        <v>936</v>
      </c>
      <c r="BE73" s="11">
        <v>186</v>
      </c>
      <c r="BF73" s="11">
        <v>750</v>
      </c>
      <c r="BG73" s="69">
        <f t="shared" si="154"/>
        <v>5710302</v>
      </c>
      <c r="BH73" s="3">
        <v>1134739.5</v>
      </c>
      <c r="BI73" s="3">
        <v>4575562.5</v>
      </c>
      <c r="BK73" s="55">
        <f t="shared" si="153"/>
        <v>5710302</v>
      </c>
    </row>
    <row r="74" spans="1:63" ht="15" x14ac:dyDescent="0.25">
      <c r="A74" s="21" t="s">
        <v>36</v>
      </c>
      <c r="B74" s="48"/>
      <c r="C74" s="11"/>
      <c r="D74" s="11"/>
      <c r="E74" s="69"/>
      <c r="F74" s="3"/>
      <c r="G74" s="3"/>
      <c r="H74" s="48">
        <f>I74+J74</f>
        <v>276</v>
      </c>
      <c r="I74" s="148">
        <v>86</v>
      </c>
      <c r="J74" s="148">
        <v>190</v>
      </c>
      <c r="K74" s="69">
        <f t="shared" ref="K74:K76" si="155">L74+M74</f>
        <v>80191.8</v>
      </c>
      <c r="L74" s="3">
        <v>24987.3</v>
      </c>
      <c r="M74" s="3">
        <v>55204.5</v>
      </c>
      <c r="N74" s="48"/>
      <c r="O74" s="3"/>
      <c r="P74" s="3"/>
      <c r="Q74" s="69"/>
      <c r="R74" s="3"/>
      <c r="S74" s="3"/>
      <c r="T74" s="48"/>
      <c r="U74" s="11"/>
      <c r="V74" s="11"/>
      <c r="W74" s="69"/>
      <c r="X74" s="3"/>
      <c r="Y74" s="3"/>
      <c r="Z74" s="48">
        <f>AA74+AB74</f>
        <v>1034</v>
      </c>
      <c r="AA74" s="148">
        <v>393</v>
      </c>
      <c r="AB74" s="148">
        <v>641</v>
      </c>
      <c r="AC74" s="69">
        <f t="shared" ref="AC74:AC77" si="156">AD74+AE74</f>
        <v>751076.92</v>
      </c>
      <c r="AD74" s="3">
        <v>285467.34000000003</v>
      </c>
      <c r="AE74" s="3">
        <v>465609.58</v>
      </c>
      <c r="AF74" s="48"/>
      <c r="AG74" s="3"/>
      <c r="AH74" s="3"/>
      <c r="AI74" s="69"/>
      <c r="AJ74" s="3"/>
      <c r="AK74" s="3"/>
      <c r="AL74" s="48"/>
      <c r="AM74" s="3"/>
      <c r="AN74" s="3"/>
      <c r="AO74" s="69"/>
      <c r="AP74" s="3"/>
      <c r="AQ74" s="3"/>
      <c r="AR74" s="48"/>
      <c r="AS74" s="11"/>
      <c r="AT74" s="11"/>
      <c r="AU74" s="69"/>
      <c r="AV74" s="3"/>
      <c r="AW74" s="3"/>
      <c r="AX74" s="48"/>
      <c r="AY74" s="3"/>
      <c r="AZ74" s="3"/>
      <c r="BA74" s="69"/>
      <c r="BB74" s="3"/>
      <c r="BC74" s="3"/>
      <c r="BD74" s="48"/>
      <c r="BE74" s="11"/>
      <c r="BF74" s="11"/>
      <c r="BG74" s="69"/>
      <c r="BH74" s="3"/>
      <c r="BI74" s="3"/>
      <c r="BK74" s="55">
        <f t="shared" si="153"/>
        <v>831268.72000000009</v>
      </c>
    </row>
    <row r="75" spans="1:63" ht="15" x14ac:dyDescent="0.25">
      <c r="A75" s="21" t="s">
        <v>37</v>
      </c>
      <c r="B75" s="48"/>
      <c r="C75" s="11"/>
      <c r="D75" s="11"/>
      <c r="E75" s="69"/>
      <c r="F75" s="3"/>
      <c r="G75" s="3"/>
      <c r="H75" s="48">
        <f>I75+J75</f>
        <v>980</v>
      </c>
      <c r="I75" s="148">
        <v>269</v>
      </c>
      <c r="J75" s="148">
        <v>711</v>
      </c>
      <c r="K75" s="69">
        <f t="shared" si="155"/>
        <v>82105.14</v>
      </c>
      <c r="L75" s="3">
        <v>22537.02</v>
      </c>
      <c r="M75" s="3">
        <v>59568.12</v>
      </c>
      <c r="N75" s="48"/>
      <c r="O75" s="3"/>
      <c r="P75" s="3"/>
      <c r="Q75" s="69"/>
      <c r="R75" s="3"/>
      <c r="S75" s="3"/>
      <c r="T75" s="48"/>
      <c r="U75" s="11"/>
      <c r="V75" s="11"/>
      <c r="W75" s="69"/>
      <c r="X75" s="3"/>
      <c r="Y75" s="3"/>
      <c r="Z75" s="48">
        <f>AA75+AB75</f>
        <v>284</v>
      </c>
      <c r="AA75" s="148">
        <v>103</v>
      </c>
      <c r="AB75" s="148">
        <v>181</v>
      </c>
      <c r="AC75" s="69">
        <f t="shared" si="156"/>
        <v>209947.38</v>
      </c>
      <c r="AD75" s="3">
        <v>76142.89</v>
      </c>
      <c r="AE75" s="3">
        <v>133804.49</v>
      </c>
      <c r="AF75" s="48"/>
      <c r="AG75" s="3"/>
      <c r="AH75" s="3"/>
      <c r="AI75" s="69"/>
      <c r="AJ75" s="3"/>
      <c r="AK75" s="3"/>
      <c r="AL75" s="48"/>
      <c r="AM75" s="3"/>
      <c r="AN75" s="3"/>
      <c r="AO75" s="69"/>
      <c r="AP75" s="3"/>
      <c r="AQ75" s="3"/>
      <c r="AR75" s="48"/>
      <c r="AS75" s="11"/>
      <c r="AT75" s="11"/>
      <c r="AU75" s="69"/>
      <c r="AV75" s="3"/>
      <c r="AW75" s="3"/>
      <c r="AX75" s="48"/>
      <c r="AY75" s="3"/>
      <c r="AZ75" s="3"/>
      <c r="BA75" s="69"/>
      <c r="BB75" s="3"/>
      <c r="BC75" s="3"/>
      <c r="BD75" s="48">
        <f>BE75+BF75</f>
        <v>499</v>
      </c>
      <c r="BE75" s="11">
        <v>148</v>
      </c>
      <c r="BF75" s="11">
        <v>351</v>
      </c>
      <c r="BG75" s="69">
        <f t="shared" ref="BG75" si="157">BH75+BI75</f>
        <v>303122.53999999998</v>
      </c>
      <c r="BH75" s="3">
        <v>89904.08</v>
      </c>
      <c r="BI75" s="3">
        <v>213218.46</v>
      </c>
      <c r="BK75" s="55">
        <f t="shared" si="153"/>
        <v>595175.06000000006</v>
      </c>
    </row>
    <row r="76" spans="1:63" ht="15" x14ac:dyDescent="0.25">
      <c r="A76" s="21" t="s">
        <v>38</v>
      </c>
      <c r="B76" s="48"/>
      <c r="C76" s="11"/>
      <c r="D76" s="11"/>
      <c r="E76" s="69"/>
      <c r="F76" s="3"/>
      <c r="G76" s="3"/>
      <c r="H76" s="48">
        <f>I76+J76</f>
        <v>15</v>
      </c>
      <c r="I76" s="148">
        <v>3</v>
      </c>
      <c r="J76" s="148">
        <v>12</v>
      </c>
      <c r="K76" s="69">
        <f t="shared" si="155"/>
        <v>1140</v>
      </c>
      <c r="L76" s="3">
        <v>228</v>
      </c>
      <c r="M76" s="3">
        <v>912</v>
      </c>
      <c r="N76" s="48"/>
      <c r="O76" s="3"/>
      <c r="P76" s="3"/>
      <c r="Q76" s="69"/>
      <c r="R76" s="3"/>
      <c r="S76" s="3"/>
      <c r="T76" s="48"/>
      <c r="U76" s="11"/>
      <c r="V76" s="11"/>
      <c r="W76" s="69"/>
      <c r="X76" s="3"/>
      <c r="Y76" s="3"/>
      <c r="Z76" s="48">
        <f>AA76+AB76</f>
        <v>426</v>
      </c>
      <c r="AA76" s="148">
        <v>74</v>
      </c>
      <c r="AB76" s="148">
        <v>352</v>
      </c>
      <c r="AC76" s="69">
        <f t="shared" si="156"/>
        <v>284589.3</v>
      </c>
      <c r="AD76" s="3">
        <v>49435.7</v>
      </c>
      <c r="AE76" s="3">
        <v>235153.6</v>
      </c>
      <c r="AF76" s="48"/>
      <c r="AG76" s="3"/>
      <c r="AH76" s="3"/>
      <c r="AI76" s="69"/>
      <c r="AJ76" s="3"/>
      <c r="AK76" s="3"/>
      <c r="AL76" s="48"/>
      <c r="AM76" s="3"/>
      <c r="AN76" s="3"/>
      <c r="AO76" s="69"/>
      <c r="AP76" s="3"/>
      <c r="AQ76" s="3"/>
      <c r="AR76" s="48"/>
      <c r="AS76" s="11"/>
      <c r="AT76" s="11"/>
      <c r="AU76" s="69"/>
      <c r="AV76" s="3"/>
      <c r="AW76" s="3"/>
      <c r="AX76" s="48"/>
      <c r="AY76" s="3"/>
      <c r="AZ76" s="3"/>
      <c r="BA76" s="69"/>
      <c r="BB76" s="3"/>
      <c r="BC76" s="3"/>
      <c r="BD76" s="48"/>
      <c r="BE76" s="11"/>
      <c r="BF76" s="11"/>
      <c r="BG76" s="69"/>
      <c r="BH76" s="3"/>
      <c r="BI76" s="3"/>
      <c r="BK76" s="55">
        <f t="shared" si="153"/>
        <v>285729.3</v>
      </c>
    </row>
    <row r="77" spans="1:63" ht="15" x14ac:dyDescent="0.25">
      <c r="A77" s="124" t="s">
        <v>102</v>
      </c>
      <c r="B77" s="47"/>
      <c r="C77" s="40"/>
      <c r="D77" s="40"/>
      <c r="E77" s="71"/>
      <c r="F77" s="41"/>
      <c r="G77" s="41"/>
      <c r="H77" s="48"/>
      <c r="I77" s="11"/>
      <c r="J77" s="11"/>
      <c r="K77" s="69"/>
      <c r="L77" s="3"/>
      <c r="M77" s="3"/>
      <c r="N77" s="48"/>
      <c r="O77" s="3"/>
      <c r="P77" s="3"/>
      <c r="Q77" s="69"/>
      <c r="R77" s="3"/>
      <c r="S77" s="3"/>
      <c r="T77" s="48"/>
      <c r="U77" s="11"/>
      <c r="V77" s="11"/>
      <c r="W77" s="69"/>
      <c r="X77" s="3"/>
      <c r="Y77" s="3"/>
      <c r="Z77" s="48">
        <f>AA77+AB77</f>
        <v>257</v>
      </c>
      <c r="AA77" s="149">
        <v>73</v>
      </c>
      <c r="AB77" s="149">
        <v>184</v>
      </c>
      <c r="AC77" s="69">
        <f t="shared" si="156"/>
        <v>126011.04999999999</v>
      </c>
      <c r="AD77" s="3">
        <v>35793.019999999997</v>
      </c>
      <c r="AE77" s="3">
        <v>90218.03</v>
      </c>
      <c r="AF77" s="48"/>
      <c r="AG77" s="3"/>
      <c r="AH77" s="3"/>
      <c r="AI77" s="69"/>
      <c r="AJ77" s="3"/>
      <c r="AK77" s="3"/>
      <c r="AL77" s="48"/>
      <c r="AM77" s="3"/>
      <c r="AN77" s="3"/>
      <c r="AO77" s="69"/>
      <c r="AP77" s="3"/>
      <c r="AQ77" s="3"/>
      <c r="AR77" s="48">
        <f>AS77+AT77</f>
        <v>0</v>
      </c>
      <c r="AS77" s="11"/>
      <c r="AT77" s="11"/>
      <c r="AU77" s="69">
        <f t="shared" ref="AU77:AU79" si="158">AV77+AW77</f>
        <v>0</v>
      </c>
      <c r="AV77" s="3">
        <v>0</v>
      </c>
      <c r="AW77" s="3">
        <v>0</v>
      </c>
      <c r="AX77" s="48"/>
      <c r="AY77" s="3"/>
      <c r="AZ77" s="3"/>
      <c r="BA77" s="69"/>
      <c r="BB77" s="3"/>
      <c r="BC77" s="3"/>
      <c r="BD77" s="48">
        <f>BE77+BF77</f>
        <v>45</v>
      </c>
      <c r="BE77" s="11">
        <v>18</v>
      </c>
      <c r="BF77" s="11">
        <v>27</v>
      </c>
      <c r="BG77" s="69">
        <f t="shared" ref="BG77" si="159">BH77+BI77</f>
        <v>27335.699999999997</v>
      </c>
      <c r="BH77" s="3">
        <v>10934.28</v>
      </c>
      <c r="BI77" s="3">
        <v>16401.419999999998</v>
      </c>
      <c r="BK77" s="55">
        <f t="shared" si="153"/>
        <v>153346.75</v>
      </c>
    </row>
    <row r="78" spans="1:63" ht="15" x14ac:dyDescent="0.25">
      <c r="A78" s="21" t="s">
        <v>50</v>
      </c>
      <c r="B78" s="48"/>
      <c r="C78" s="11"/>
      <c r="D78" s="11"/>
      <c r="E78" s="69"/>
      <c r="F78" s="3"/>
      <c r="G78" s="3"/>
      <c r="H78" s="48"/>
      <c r="I78" s="3"/>
      <c r="J78" s="3"/>
      <c r="K78" s="69"/>
      <c r="L78" s="3"/>
      <c r="M78" s="3"/>
      <c r="N78" s="48"/>
      <c r="O78" s="3"/>
      <c r="P78" s="3"/>
      <c r="Q78" s="69"/>
      <c r="R78" s="3"/>
      <c r="S78" s="3"/>
      <c r="T78" s="48"/>
      <c r="U78" s="11"/>
      <c r="V78" s="11"/>
      <c r="W78" s="69"/>
      <c r="X78" s="3"/>
      <c r="Y78" s="3"/>
      <c r="Z78" s="48"/>
      <c r="AA78" s="3"/>
      <c r="AB78" s="3"/>
      <c r="AC78" s="69"/>
      <c r="AD78" s="3"/>
      <c r="AE78" s="3"/>
      <c r="AF78" s="48"/>
      <c r="AG78" s="3"/>
      <c r="AH78" s="3"/>
      <c r="AI78" s="69"/>
      <c r="AJ78" s="3"/>
      <c r="AK78" s="3"/>
      <c r="AL78" s="48"/>
      <c r="AM78" s="3"/>
      <c r="AN78" s="3"/>
      <c r="AO78" s="69"/>
      <c r="AP78" s="3"/>
      <c r="AQ78" s="3"/>
      <c r="AR78" s="48">
        <f>AS78+AT78</f>
        <v>50</v>
      </c>
      <c r="AS78" s="11">
        <v>14</v>
      </c>
      <c r="AT78" s="11">
        <v>36</v>
      </c>
      <c r="AU78" s="69">
        <f t="shared" si="158"/>
        <v>6175013</v>
      </c>
      <c r="AV78" s="3">
        <v>1729003.64</v>
      </c>
      <c r="AW78" s="3">
        <v>4446009.3600000003</v>
      </c>
      <c r="AX78" s="48"/>
      <c r="AY78" s="3"/>
      <c r="AZ78" s="3"/>
      <c r="BA78" s="69"/>
      <c r="BB78" s="3"/>
      <c r="BC78" s="3"/>
      <c r="BD78" s="48"/>
      <c r="BE78" s="11"/>
      <c r="BF78" s="11"/>
      <c r="BG78" s="69"/>
      <c r="BH78" s="3"/>
      <c r="BI78" s="3"/>
      <c r="BK78" s="55">
        <f t="shared" si="153"/>
        <v>6175013</v>
      </c>
    </row>
    <row r="79" spans="1:63" ht="15" x14ac:dyDescent="0.25">
      <c r="A79" s="21" t="s">
        <v>44</v>
      </c>
      <c r="B79" s="48"/>
      <c r="C79" s="11"/>
      <c r="D79" s="11"/>
      <c r="E79" s="69"/>
      <c r="F79" s="3"/>
      <c r="G79" s="3"/>
      <c r="H79" s="48"/>
      <c r="I79" s="11"/>
      <c r="J79" s="11"/>
      <c r="K79" s="69"/>
      <c r="L79" s="3"/>
      <c r="M79" s="3"/>
      <c r="N79" s="48"/>
      <c r="O79" s="3"/>
      <c r="P79" s="3"/>
      <c r="Q79" s="69"/>
      <c r="R79" s="3"/>
      <c r="S79" s="3"/>
      <c r="T79" s="48"/>
      <c r="U79" s="11"/>
      <c r="V79" s="11"/>
      <c r="W79" s="69"/>
      <c r="X79" s="3"/>
      <c r="Y79" s="3"/>
      <c r="Z79" s="48"/>
      <c r="AA79" s="3"/>
      <c r="AB79" s="3"/>
      <c r="AC79" s="69"/>
      <c r="AD79" s="3"/>
      <c r="AE79" s="3"/>
      <c r="AF79" s="48"/>
      <c r="AG79" s="3"/>
      <c r="AH79" s="3"/>
      <c r="AI79" s="69"/>
      <c r="AJ79" s="3"/>
      <c r="AK79" s="3"/>
      <c r="AL79" s="48">
        <f t="shared" si="120"/>
        <v>207</v>
      </c>
      <c r="AM79" s="148">
        <v>23</v>
      </c>
      <c r="AN79" s="148">
        <v>184</v>
      </c>
      <c r="AO79" s="69">
        <f t="shared" ref="AO79" si="160">AP79+AQ79</f>
        <v>35689536</v>
      </c>
      <c r="AP79" s="3">
        <v>3965504</v>
      </c>
      <c r="AQ79" s="3">
        <v>31724032</v>
      </c>
      <c r="AR79" s="48">
        <f t="shared" si="122"/>
        <v>252</v>
      </c>
      <c r="AS79" s="11">
        <v>71</v>
      </c>
      <c r="AT79" s="11">
        <v>181</v>
      </c>
      <c r="AU79" s="69">
        <f t="shared" si="158"/>
        <v>3389623.0700000003</v>
      </c>
      <c r="AV79" s="3">
        <v>955012.85</v>
      </c>
      <c r="AW79" s="3">
        <v>2434610.2200000002</v>
      </c>
      <c r="AX79" s="48"/>
      <c r="AY79" s="11"/>
      <c r="AZ79" s="11"/>
      <c r="BA79" s="69"/>
      <c r="BB79" s="3"/>
      <c r="BC79" s="3"/>
      <c r="BD79" s="48">
        <f t="shared" si="126"/>
        <v>1823</v>
      </c>
      <c r="BE79" s="11">
        <v>570</v>
      </c>
      <c r="BF79" s="11">
        <v>1253</v>
      </c>
      <c r="BG79" s="69">
        <f t="shared" ref="BG79" si="161">BH79+BI79</f>
        <v>3309753.58</v>
      </c>
      <c r="BH79" s="3">
        <v>1034865.35</v>
      </c>
      <c r="BI79" s="3">
        <v>2274888.23</v>
      </c>
      <c r="BK79" s="55">
        <f t="shared" si="153"/>
        <v>42388912.649999999</v>
      </c>
    </row>
    <row r="80" spans="1:63" ht="15" x14ac:dyDescent="0.25">
      <c r="A80" s="21" t="s">
        <v>104</v>
      </c>
      <c r="B80" s="48"/>
      <c r="C80" s="11"/>
      <c r="D80" s="11"/>
      <c r="E80" s="69"/>
      <c r="F80" s="3"/>
      <c r="G80" s="3"/>
      <c r="H80" s="48">
        <f>I80+J80</f>
        <v>42</v>
      </c>
      <c r="I80" s="148">
        <v>15</v>
      </c>
      <c r="J80" s="148">
        <v>27</v>
      </c>
      <c r="K80" s="69">
        <f>L80+M80</f>
        <v>4617.24</v>
      </c>
      <c r="L80" s="3">
        <v>1649.01</v>
      </c>
      <c r="M80" s="3">
        <v>2968.23</v>
      </c>
      <c r="N80" s="48"/>
      <c r="O80" s="3"/>
      <c r="P80" s="3"/>
      <c r="Q80" s="69"/>
      <c r="R80" s="3"/>
      <c r="S80" s="3"/>
      <c r="T80" s="48"/>
      <c r="U80" s="11"/>
      <c r="V80" s="11"/>
      <c r="W80" s="69"/>
      <c r="X80" s="3"/>
      <c r="Y80" s="3"/>
      <c r="Z80" s="48">
        <f>AA80+AB80</f>
        <v>96</v>
      </c>
      <c r="AA80" s="148">
        <v>31</v>
      </c>
      <c r="AB80" s="148">
        <v>65</v>
      </c>
      <c r="AC80" s="69">
        <f t="shared" ref="AC80" si="162">AD80+AE80</f>
        <v>84870.150000000009</v>
      </c>
      <c r="AD80" s="3">
        <v>27405.99</v>
      </c>
      <c r="AE80" s="3">
        <v>57464.160000000003</v>
      </c>
      <c r="AF80" s="48"/>
      <c r="AG80" s="11"/>
      <c r="AH80" s="11"/>
      <c r="AI80" s="69"/>
      <c r="AJ80" s="3"/>
      <c r="AK80" s="3"/>
      <c r="AL80" s="48"/>
      <c r="AM80" s="11"/>
      <c r="AN80" s="11"/>
      <c r="AO80" s="69"/>
      <c r="AP80" s="3"/>
      <c r="AQ80" s="3"/>
      <c r="AR80" s="48"/>
      <c r="AS80" s="11"/>
      <c r="AT80" s="11"/>
      <c r="AU80" s="69"/>
      <c r="AV80" s="3"/>
      <c r="AW80" s="3"/>
      <c r="AX80" s="48"/>
      <c r="AY80" s="3"/>
      <c r="AZ80" s="3"/>
      <c r="BA80" s="69"/>
      <c r="BB80" s="3"/>
      <c r="BC80" s="3"/>
      <c r="BD80" s="48"/>
      <c r="BE80" s="11"/>
      <c r="BF80" s="11"/>
      <c r="BG80" s="69"/>
      <c r="BH80" s="3"/>
      <c r="BI80" s="3"/>
      <c r="BK80" s="55">
        <f t="shared" si="153"/>
        <v>89487.390000000014</v>
      </c>
    </row>
    <row r="81" spans="1:63" ht="15" x14ac:dyDescent="0.25">
      <c r="A81" s="21" t="s">
        <v>105</v>
      </c>
      <c r="B81" s="48"/>
      <c r="C81" s="11"/>
      <c r="D81" s="11"/>
      <c r="E81" s="69"/>
      <c r="F81" s="3"/>
      <c r="G81" s="3"/>
      <c r="H81" s="48"/>
      <c r="I81" s="11"/>
      <c r="J81" s="11"/>
      <c r="K81" s="69"/>
      <c r="L81" s="3"/>
      <c r="M81" s="3"/>
      <c r="N81" s="48"/>
      <c r="O81" s="3"/>
      <c r="P81" s="3"/>
      <c r="Q81" s="69"/>
      <c r="R81" s="3"/>
      <c r="S81" s="3"/>
      <c r="T81" s="48"/>
      <c r="U81" s="11"/>
      <c r="V81" s="11"/>
      <c r="W81" s="69"/>
      <c r="X81" s="3"/>
      <c r="Y81" s="3"/>
      <c r="Z81" s="48"/>
      <c r="AA81" s="11"/>
      <c r="AB81" s="11"/>
      <c r="AC81" s="69"/>
      <c r="AD81" s="3"/>
      <c r="AE81" s="3"/>
      <c r="AF81" s="48"/>
      <c r="AG81" s="11"/>
      <c r="AH81" s="11"/>
      <c r="AI81" s="69"/>
      <c r="AJ81" s="3"/>
      <c r="AK81" s="3"/>
      <c r="AL81" s="48"/>
      <c r="AM81" s="3"/>
      <c r="AN81" s="3"/>
      <c r="AO81" s="69"/>
      <c r="AP81" s="3"/>
      <c r="AQ81" s="3"/>
      <c r="AR81" s="48">
        <f>AS81+AT81</f>
        <v>0</v>
      </c>
      <c r="AS81" s="11"/>
      <c r="AT81" s="11"/>
      <c r="AU81" s="69">
        <f>AV81+AW81</f>
        <v>0</v>
      </c>
      <c r="AV81" s="3">
        <v>0</v>
      </c>
      <c r="AW81" s="3">
        <v>0</v>
      </c>
      <c r="AX81" s="48">
        <f t="shared" ref="AX81" si="163">AY81+AZ81</f>
        <v>2250</v>
      </c>
      <c r="AY81" s="11">
        <v>717</v>
      </c>
      <c r="AZ81" s="11">
        <v>1533</v>
      </c>
      <c r="BA81" s="69">
        <f t="shared" ref="BA81" si="164">BB81+BC81</f>
        <v>223740</v>
      </c>
      <c r="BB81" s="3">
        <v>71298.48</v>
      </c>
      <c r="BC81" s="3">
        <v>152441.51999999999</v>
      </c>
      <c r="BD81" s="48">
        <f t="shared" si="126"/>
        <v>327</v>
      </c>
      <c r="BE81" s="11">
        <v>104</v>
      </c>
      <c r="BF81" s="11">
        <v>223</v>
      </c>
      <c r="BG81" s="69">
        <f t="shared" ref="BG81" si="165">BH81+BI81</f>
        <v>840930.65999999992</v>
      </c>
      <c r="BH81" s="3">
        <v>267451.95</v>
      </c>
      <c r="BI81" s="3">
        <v>573478.71</v>
      </c>
      <c r="BK81" s="55">
        <f t="shared" si="153"/>
        <v>1064670.6599999999</v>
      </c>
    </row>
    <row r="82" spans="1:63" ht="15" x14ac:dyDescent="0.25">
      <c r="A82" s="21" t="s">
        <v>106</v>
      </c>
      <c r="B82" s="48"/>
      <c r="C82" s="11"/>
      <c r="D82" s="11"/>
      <c r="E82" s="69"/>
      <c r="F82" s="3"/>
      <c r="G82" s="3"/>
      <c r="H82" s="48">
        <f>I82+J82</f>
        <v>63</v>
      </c>
      <c r="I82" s="149">
        <v>18</v>
      </c>
      <c r="J82" s="149">
        <v>45</v>
      </c>
      <c r="K82" s="69">
        <f>L82+M82</f>
        <v>18304.650000000001</v>
      </c>
      <c r="L82" s="3">
        <v>5229.8999999999996</v>
      </c>
      <c r="M82" s="3">
        <v>13074.75</v>
      </c>
      <c r="N82" s="48"/>
      <c r="O82" s="3"/>
      <c r="P82" s="3"/>
      <c r="Q82" s="69"/>
      <c r="R82" s="3"/>
      <c r="S82" s="3"/>
      <c r="T82" s="48"/>
      <c r="U82" s="11"/>
      <c r="V82" s="11"/>
      <c r="W82" s="69"/>
      <c r="X82" s="3"/>
      <c r="Y82" s="3"/>
      <c r="Z82" s="48">
        <f>AA82+AB82</f>
        <v>168</v>
      </c>
      <c r="AA82" s="11">
        <v>48</v>
      </c>
      <c r="AB82" s="11">
        <v>120</v>
      </c>
      <c r="AC82" s="69">
        <f t="shared" ref="AC82" si="166">AD82+AE82</f>
        <v>122031.84</v>
      </c>
      <c r="AD82" s="3">
        <v>34866.239999999998</v>
      </c>
      <c r="AE82" s="3">
        <v>87165.6</v>
      </c>
      <c r="AF82" s="48"/>
      <c r="AG82" s="11"/>
      <c r="AH82" s="11"/>
      <c r="AI82" s="69"/>
      <c r="AJ82" s="3"/>
      <c r="AK82" s="3"/>
      <c r="AL82" s="48"/>
      <c r="AM82" s="3"/>
      <c r="AN82" s="3"/>
      <c r="AO82" s="69"/>
      <c r="AP82" s="3"/>
      <c r="AQ82" s="3"/>
      <c r="AR82" s="48">
        <f>AS82+AT82</f>
        <v>0</v>
      </c>
      <c r="AS82" s="11"/>
      <c r="AT82" s="11"/>
      <c r="AU82" s="69">
        <f>AV82+AW82</f>
        <v>0</v>
      </c>
      <c r="AV82" s="3">
        <v>0</v>
      </c>
      <c r="AW82" s="3">
        <v>0</v>
      </c>
      <c r="AX82" s="48"/>
      <c r="AY82" s="11"/>
      <c r="AZ82" s="11"/>
      <c r="BA82" s="69"/>
      <c r="BB82" s="3"/>
      <c r="BC82" s="3"/>
      <c r="BD82" s="48"/>
      <c r="BE82" s="11"/>
      <c r="BF82" s="11"/>
      <c r="BG82" s="69"/>
      <c r="BH82" s="3"/>
      <c r="BI82" s="3"/>
      <c r="BK82" s="55">
        <f t="shared" si="153"/>
        <v>140336.49</v>
      </c>
    </row>
    <row r="83" spans="1:63" ht="45" x14ac:dyDescent="0.25">
      <c r="A83" s="21" t="s">
        <v>45</v>
      </c>
      <c r="B83" s="48"/>
      <c r="C83" s="11"/>
      <c r="D83" s="11"/>
      <c r="E83" s="69"/>
      <c r="F83" s="3"/>
      <c r="G83" s="3"/>
      <c r="H83" s="48"/>
      <c r="I83" s="11"/>
      <c r="J83" s="11"/>
      <c r="K83" s="69"/>
      <c r="L83" s="3"/>
      <c r="M83" s="3"/>
      <c r="N83" s="48"/>
      <c r="O83" s="3"/>
      <c r="P83" s="3"/>
      <c r="Q83" s="69"/>
      <c r="R83" s="3"/>
      <c r="S83" s="3"/>
      <c r="T83" s="48"/>
      <c r="U83" s="11"/>
      <c r="V83" s="11"/>
      <c r="W83" s="69"/>
      <c r="X83" s="3"/>
      <c r="Y83" s="3"/>
      <c r="Z83" s="48"/>
      <c r="AA83" s="11"/>
      <c r="AB83" s="11"/>
      <c r="AC83" s="69"/>
      <c r="AD83" s="3"/>
      <c r="AE83" s="3"/>
      <c r="AF83" s="48"/>
      <c r="AG83" s="3"/>
      <c r="AH83" s="3"/>
      <c r="AI83" s="69"/>
      <c r="AJ83" s="3"/>
      <c r="AK83" s="3"/>
      <c r="AL83" s="48"/>
      <c r="AM83" s="3"/>
      <c r="AN83" s="3"/>
      <c r="AO83" s="69"/>
      <c r="AP83" s="3"/>
      <c r="AQ83" s="3"/>
      <c r="AR83" s="48"/>
      <c r="AS83" s="11"/>
      <c r="AT83" s="11"/>
      <c r="AU83" s="69"/>
      <c r="AV83" s="3"/>
      <c r="AW83" s="3"/>
      <c r="AX83" s="48"/>
      <c r="AY83" s="11"/>
      <c r="AZ83" s="11"/>
      <c r="BA83" s="69"/>
      <c r="BB83" s="3"/>
      <c r="BC83" s="3"/>
      <c r="BD83" s="48">
        <f t="shared" si="126"/>
        <v>1105</v>
      </c>
      <c r="BE83" s="11">
        <v>437</v>
      </c>
      <c r="BF83" s="11">
        <v>668</v>
      </c>
      <c r="BG83" s="69">
        <f t="shared" ref="BG83" si="167">BH83+BI83</f>
        <v>2016526.5</v>
      </c>
      <c r="BH83" s="3">
        <v>797486.05</v>
      </c>
      <c r="BI83" s="3">
        <v>1219040.45</v>
      </c>
      <c r="BK83" s="55">
        <f t="shared" si="153"/>
        <v>2016526.5</v>
      </c>
    </row>
    <row r="84" spans="1:63" s="28" customFormat="1" ht="15" x14ac:dyDescent="0.25">
      <c r="A84" s="21" t="s">
        <v>112</v>
      </c>
      <c r="B84" s="48"/>
      <c r="C84" s="11"/>
      <c r="D84" s="11"/>
      <c r="E84" s="69"/>
      <c r="F84" s="3"/>
      <c r="G84" s="3"/>
      <c r="H84" s="48"/>
      <c r="I84" s="11"/>
      <c r="J84" s="11"/>
      <c r="K84" s="69"/>
      <c r="L84" s="3"/>
      <c r="M84" s="3"/>
      <c r="N84" s="48"/>
      <c r="O84" s="3"/>
      <c r="P84" s="3"/>
      <c r="Q84" s="69"/>
      <c r="R84" s="3"/>
      <c r="S84" s="3"/>
      <c r="T84" s="48"/>
      <c r="U84" s="11"/>
      <c r="V84" s="11"/>
      <c r="W84" s="69"/>
      <c r="X84" s="3"/>
      <c r="Y84" s="3"/>
      <c r="Z84" s="48"/>
      <c r="AA84" s="11"/>
      <c r="AB84" s="11"/>
      <c r="AC84" s="69"/>
      <c r="AD84" s="3"/>
      <c r="AE84" s="3"/>
      <c r="AF84" s="48"/>
      <c r="AG84" s="3"/>
      <c r="AH84" s="3"/>
      <c r="AI84" s="69"/>
      <c r="AJ84" s="3"/>
      <c r="AK84" s="3"/>
      <c r="AL84" s="48"/>
      <c r="AM84" s="3"/>
      <c r="AN84" s="3"/>
      <c r="AO84" s="69"/>
      <c r="AP84" s="3"/>
      <c r="AQ84" s="3"/>
      <c r="AR84" s="48">
        <f t="shared" ref="AR84" si="168">AS84+AT84</f>
        <v>2</v>
      </c>
      <c r="AS84" s="11">
        <v>1</v>
      </c>
      <c r="AT84" s="11">
        <v>1</v>
      </c>
      <c r="AU84" s="69">
        <f t="shared" ref="AU84" si="169">AV84+AW84</f>
        <v>247000.52</v>
      </c>
      <c r="AV84" s="3">
        <v>123500.26</v>
      </c>
      <c r="AW84" s="3">
        <v>123500.26</v>
      </c>
      <c r="AX84" s="48"/>
      <c r="AY84" s="11"/>
      <c r="AZ84" s="11"/>
      <c r="BA84" s="69"/>
      <c r="BB84" s="3"/>
      <c r="BC84" s="3"/>
      <c r="BD84" s="48"/>
      <c r="BE84" s="11"/>
      <c r="BF84" s="11"/>
      <c r="BG84" s="69"/>
      <c r="BH84" s="3"/>
      <c r="BI84" s="3"/>
      <c r="BK84" s="55">
        <f t="shared" si="153"/>
        <v>247000.52</v>
      </c>
    </row>
    <row r="85" spans="1:63" s="28" customFormat="1" ht="15" x14ac:dyDescent="0.25">
      <c r="A85" s="21" t="s">
        <v>113</v>
      </c>
      <c r="B85" s="48"/>
      <c r="C85" s="11"/>
      <c r="D85" s="11"/>
      <c r="E85" s="69"/>
      <c r="F85" s="3"/>
      <c r="G85" s="3"/>
      <c r="H85" s="48"/>
      <c r="I85" s="11"/>
      <c r="J85" s="11"/>
      <c r="K85" s="69"/>
      <c r="L85" s="3"/>
      <c r="M85" s="3"/>
      <c r="N85" s="48"/>
      <c r="O85" s="3"/>
      <c r="P85" s="3"/>
      <c r="Q85" s="69"/>
      <c r="R85" s="3"/>
      <c r="S85" s="3"/>
      <c r="T85" s="48"/>
      <c r="U85" s="11"/>
      <c r="V85" s="11"/>
      <c r="W85" s="69"/>
      <c r="X85" s="3"/>
      <c r="Y85" s="3"/>
      <c r="Z85" s="48"/>
      <c r="AA85" s="11"/>
      <c r="AB85" s="11"/>
      <c r="AC85" s="69"/>
      <c r="AD85" s="3"/>
      <c r="AE85" s="3"/>
      <c r="AF85" s="48"/>
      <c r="AG85" s="3"/>
      <c r="AH85" s="3"/>
      <c r="AI85" s="69"/>
      <c r="AJ85" s="3"/>
      <c r="AK85" s="3"/>
      <c r="AL85" s="48">
        <f t="shared" ref="AL85" si="170">AM85+AN85</f>
        <v>2</v>
      </c>
      <c r="AM85" s="11">
        <v>1</v>
      </c>
      <c r="AN85" s="11">
        <v>1</v>
      </c>
      <c r="AO85" s="69">
        <f t="shared" ref="AO85" si="171">AP85+AQ85</f>
        <v>64483.5</v>
      </c>
      <c r="AP85" s="3">
        <v>32241.75</v>
      </c>
      <c r="AQ85" s="3">
        <v>32241.75</v>
      </c>
      <c r="AR85" s="48"/>
      <c r="AS85" s="11"/>
      <c r="AT85" s="11"/>
      <c r="AU85" s="69"/>
      <c r="AV85" s="3"/>
      <c r="AW85" s="3"/>
      <c r="AX85" s="48"/>
      <c r="AY85" s="11"/>
      <c r="AZ85" s="11"/>
      <c r="BA85" s="69"/>
      <c r="BB85" s="3"/>
      <c r="BC85" s="3"/>
      <c r="BD85" s="48"/>
      <c r="BE85" s="11"/>
      <c r="BF85" s="11"/>
      <c r="BG85" s="69"/>
      <c r="BH85" s="3"/>
      <c r="BI85" s="3"/>
      <c r="BK85" s="55">
        <f t="shared" si="153"/>
        <v>64483.5</v>
      </c>
    </row>
    <row r="86" spans="1:63" s="28" customFormat="1" ht="15" x14ac:dyDescent="0.25">
      <c r="A86" s="125" t="s">
        <v>72</v>
      </c>
      <c r="B86" s="48"/>
      <c r="C86" s="11"/>
      <c r="D86" s="11"/>
      <c r="E86" s="69"/>
      <c r="F86" s="3"/>
      <c r="G86" s="3"/>
      <c r="H86" s="48">
        <f t="shared" ref="H86:H87" si="172">I86+J86</f>
        <v>600</v>
      </c>
      <c r="I86" s="148">
        <v>56</v>
      </c>
      <c r="J86" s="148">
        <v>544</v>
      </c>
      <c r="K86" s="69">
        <f t="shared" ref="K86:K87" si="173">L86+M86</f>
        <v>174330</v>
      </c>
      <c r="L86" s="3">
        <v>16270.8</v>
      </c>
      <c r="M86" s="3">
        <v>158059.20000000001</v>
      </c>
      <c r="N86" s="48"/>
      <c r="O86" s="3"/>
      <c r="P86" s="3"/>
      <c r="Q86" s="69"/>
      <c r="R86" s="3"/>
      <c r="S86" s="3"/>
      <c r="T86" s="48"/>
      <c r="U86" s="11"/>
      <c r="V86" s="11"/>
      <c r="W86" s="69"/>
      <c r="X86" s="3"/>
      <c r="Y86" s="3"/>
      <c r="Z86" s="48">
        <f t="shared" ref="Z86:Z87" si="174">AA86+AB86</f>
        <v>450</v>
      </c>
      <c r="AA86" s="148">
        <v>55</v>
      </c>
      <c r="AB86" s="148">
        <v>395</v>
      </c>
      <c r="AC86" s="69">
        <f t="shared" ref="AC86:AC87" si="175">AD86+AE86</f>
        <v>326871</v>
      </c>
      <c r="AD86" s="3">
        <v>39950.9</v>
      </c>
      <c r="AE86" s="3">
        <v>286920.09999999998</v>
      </c>
      <c r="AF86" s="48"/>
      <c r="AG86" s="3"/>
      <c r="AH86" s="3"/>
      <c r="AI86" s="69"/>
      <c r="AJ86" s="3"/>
      <c r="AK86" s="3"/>
      <c r="AL86" s="48"/>
      <c r="AM86" s="3"/>
      <c r="AN86" s="3"/>
      <c r="AO86" s="69"/>
      <c r="AP86" s="3"/>
      <c r="AQ86" s="3"/>
      <c r="AR86" s="48"/>
      <c r="AS86" s="11"/>
      <c r="AT86" s="11"/>
      <c r="AU86" s="69"/>
      <c r="AV86" s="3"/>
      <c r="AW86" s="3"/>
      <c r="AX86" s="48"/>
      <c r="AY86" s="11"/>
      <c r="AZ86" s="11"/>
      <c r="BA86" s="69"/>
      <c r="BB86" s="3"/>
      <c r="BC86" s="3"/>
      <c r="BD86" s="48"/>
      <c r="BE86" s="11"/>
      <c r="BF86" s="11"/>
      <c r="BG86" s="69"/>
      <c r="BH86" s="3"/>
      <c r="BI86" s="3"/>
      <c r="BK86" s="55">
        <f t="shared" si="153"/>
        <v>501201</v>
      </c>
    </row>
    <row r="87" spans="1:63" s="28" customFormat="1" ht="15" x14ac:dyDescent="0.25">
      <c r="A87" s="125" t="s">
        <v>73</v>
      </c>
      <c r="B87" s="48"/>
      <c r="C87" s="11"/>
      <c r="D87" s="11"/>
      <c r="E87" s="69"/>
      <c r="F87" s="3"/>
      <c r="G87" s="3"/>
      <c r="H87" s="48">
        <f t="shared" si="172"/>
        <v>375</v>
      </c>
      <c r="I87" s="148">
        <v>69</v>
      </c>
      <c r="J87" s="148">
        <v>306</v>
      </c>
      <c r="K87" s="69">
        <f t="shared" si="173"/>
        <v>35431.86</v>
      </c>
      <c r="L87" s="3">
        <v>6519.46</v>
      </c>
      <c r="M87" s="3">
        <v>28912.400000000001</v>
      </c>
      <c r="N87" s="48"/>
      <c r="O87" s="3"/>
      <c r="P87" s="3"/>
      <c r="Q87" s="69"/>
      <c r="R87" s="3"/>
      <c r="S87" s="3"/>
      <c r="T87" s="48"/>
      <c r="U87" s="11"/>
      <c r="V87" s="11"/>
      <c r="W87" s="69"/>
      <c r="X87" s="3"/>
      <c r="Y87" s="3"/>
      <c r="Z87" s="48">
        <f t="shared" si="174"/>
        <v>2676</v>
      </c>
      <c r="AA87" s="148">
        <v>162</v>
      </c>
      <c r="AB87" s="148">
        <v>2514</v>
      </c>
      <c r="AC87" s="69">
        <f t="shared" si="175"/>
        <v>2386006.7400000002</v>
      </c>
      <c r="AD87" s="3">
        <v>144444.35</v>
      </c>
      <c r="AE87" s="3">
        <v>2241562.39</v>
      </c>
      <c r="AF87" s="48"/>
      <c r="AG87" s="3"/>
      <c r="AH87" s="3"/>
      <c r="AI87" s="69"/>
      <c r="AJ87" s="3"/>
      <c r="AK87" s="3"/>
      <c r="AL87" s="48"/>
      <c r="AM87" s="3"/>
      <c r="AN87" s="3"/>
      <c r="AO87" s="69"/>
      <c r="AP87" s="3"/>
      <c r="AQ87" s="3"/>
      <c r="AR87" s="48"/>
      <c r="AS87" s="11"/>
      <c r="AT87" s="11"/>
      <c r="AU87" s="69"/>
      <c r="AV87" s="3"/>
      <c r="AW87" s="3"/>
      <c r="AX87" s="48"/>
      <c r="AY87" s="11"/>
      <c r="AZ87" s="11"/>
      <c r="BA87" s="69"/>
      <c r="BB87" s="3"/>
      <c r="BC87" s="3"/>
      <c r="BD87" s="48">
        <f t="shared" ref="BD87" si="176">BE87+BF87</f>
        <v>138</v>
      </c>
      <c r="BE87" s="11">
        <v>6</v>
      </c>
      <c r="BF87" s="11">
        <v>132</v>
      </c>
      <c r="BG87" s="69">
        <f t="shared" ref="BG87" si="177">BH87+BI87</f>
        <v>83829.48</v>
      </c>
      <c r="BH87" s="3">
        <v>3644.76</v>
      </c>
      <c r="BI87" s="3">
        <v>80184.72</v>
      </c>
      <c r="BK87" s="55">
        <f t="shared" si="153"/>
        <v>2505268.08</v>
      </c>
    </row>
    <row r="88" spans="1:63" s="28" customFormat="1" ht="15" x14ac:dyDescent="0.25">
      <c r="A88" s="125" t="s">
        <v>74</v>
      </c>
      <c r="B88" s="48"/>
      <c r="C88" s="11"/>
      <c r="D88" s="11"/>
      <c r="E88" s="69"/>
      <c r="F88" s="3"/>
      <c r="G88" s="3"/>
      <c r="H88" s="48"/>
      <c r="I88" s="11"/>
      <c r="J88" s="11"/>
      <c r="K88" s="69"/>
      <c r="L88" s="3"/>
      <c r="M88" s="3"/>
      <c r="N88" s="48"/>
      <c r="O88" s="3"/>
      <c r="P88" s="3"/>
      <c r="Q88" s="69"/>
      <c r="R88" s="3"/>
      <c r="S88" s="3"/>
      <c r="T88" s="48"/>
      <c r="U88" s="11"/>
      <c r="V88" s="11"/>
      <c r="W88" s="69"/>
      <c r="X88" s="3"/>
      <c r="Y88" s="3"/>
      <c r="Z88" s="48"/>
      <c r="AA88" s="11"/>
      <c r="AB88" s="11"/>
      <c r="AC88" s="69"/>
      <c r="AD88" s="3"/>
      <c r="AE88" s="3"/>
      <c r="AF88" s="48"/>
      <c r="AG88" s="3"/>
      <c r="AH88" s="3"/>
      <c r="AI88" s="69"/>
      <c r="AJ88" s="3"/>
      <c r="AK88" s="3"/>
      <c r="AL88" s="48"/>
      <c r="AM88" s="3"/>
      <c r="AN88" s="3"/>
      <c r="AO88" s="69"/>
      <c r="AP88" s="3"/>
      <c r="AQ88" s="3"/>
      <c r="AR88" s="48">
        <f t="shared" ref="AR88" si="178">AS88+AT88</f>
        <v>132</v>
      </c>
      <c r="AS88" s="11">
        <v>40</v>
      </c>
      <c r="AT88" s="11">
        <v>92</v>
      </c>
      <c r="AU88" s="69">
        <f t="shared" ref="AU88:AU89" si="179">AV88+AW88</f>
        <v>2940710.38</v>
      </c>
      <c r="AV88" s="3">
        <v>891124.36</v>
      </c>
      <c r="AW88" s="3">
        <v>2049586.02</v>
      </c>
      <c r="AX88" s="48"/>
      <c r="AY88" s="11"/>
      <c r="AZ88" s="11"/>
      <c r="BA88" s="69"/>
      <c r="BB88" s="3"/>
      <c r="BC88" s="3"/>
      <c r="BD88" s="48"/>
      <c r="BE88" s="11"/>
      <c r="BF88" s="11"/>
      <c r="BG88" s="69"/>
      <c r="BH88" s="3"/>
      <c r="BI88" s="3"/>
      <c r="BK88" s="55">
        <f t="shared" si="153"/>
        <v>2940710.38</v>
      </c>
    </row>
    <row r="89" spans="1:63" s="28" customFormat="1" ht="15" x14ac:dyDescent="0.25">
      <c r="A89" s="125" t="s">
        <v>108</v>
      </c>
      <c r="B89" s="48"/>
      <c r="C89" s="11"/>
      <c r="D89" s="11"/>
      <c r="E89" s="69"/>
      <c r="F89" s="3"/>
      <c r="G89" s="3"/>
      <c r="H89" s="48"/>
      <c r="I89" s="11"/>
      <c r="J89" s="11"/>
      <c r="K89" s="69"/>
      <c r="L89" s="3"/>
      <c r="M89" s="3"/>
      <c r="N89" s="48"/>
      <c r="O89" s="3"/>
      <c r="P89" s="3"/>
      <c r="Q89" s="69"/>
      <c r="R89" s="3"/>
      <c r="S89" s="3"/>
      <c r="T89" s="48"/>
      <c r="U89" s="11"/>
      <c r="V89" s="11"/>
      <c r="W89" s="69"/>
      <c r="X89" s="3"/>
      <c r="Y89" s="3"/>
      <c r="Z89" s="48"/>
      <c r="AA89" s="11"/>
      <c r="AB89" s="11"/>
      <c r="AC89" s="69"/>
      <c r="AD89" s="3"/>
      <c r="AE89" s="3"/>
      <c r="AF89" s="48"/>
      <c r="AG89" s="3"/>
      <c r="AH89" s="3"/>
      <c r="AI89" s="69"/>
      <c r="AJ89" s="3"/>
      <c r="AK89" s="3"/>
      <c r="AL89" s="48"/>
      <c r="AM89" s="3"/>
      <c r="AN89" s="3"/>
      <c r="AO89" s="69"/>
      <c r="AP89" s="3"/>
      <c r="AQ89" s="3"/>
      <c r="AR89" s="48">
        <f t="shared" ref="AR89" si="180">AS89+AT89</f>
        <v>88</v>
      </c>
      <c r="AS89" s="11">
        <v>33</v>
      </c>
      <c r="AT89" s="11">
        <v>55</v>
      </c>
      <c r="AU89" s="69">
        <f t="shared" si="179"/>
        <v>1959506.67</v>
      </c>
      <c r="AV89" s="3">
        <v>734815</v>
      </c>
      <c r="AW89" s="3">
        <v>1224691.67</v>
      </c>
      <c r="AX89" s="48"/>
      <c r="AY89" s="11"/>
      <c r="AZ89" s="11"/>
      <c r="BA89" s="69"/>
      <c r="BB89" s="3"/>
      <c r="BC89" s="3"/>
      <c r="BD89" s="48"/>
      <c r="BE89" s="11"/>
      <c r="BF89" s="11"/>
      <c r="BG89" s="69"/>
      <c r="BH89" s="3"/>
      <c r="BI89" s="3"/>
      <c r="BK89" s="55">
        <f t="shared" si="153"/>
        <v>1959506.67</v>
      </c>
    </row>
    <row r="90" spans="1:63" s="28" customFormat="1" ht="15" x14ac:dyDescent="0.25">
      <c r="A90" s="125" t="s">
        <v>115</v>
      </c>
      <c r="B90" s="48"/>
      <c r="C90" s="11"/>
      <c r="D90" s="11"/>
      <c r="E90" s="69"/>
      <c r="F90" s="3"/>
      <c r="G90" s="3"/>
      <c r="H90" s="48"/>
      <c r="I90" s="11"/>
      <c r="J90" s="11"/>
      <c r="K90" s="69"/>
      <c r="L90" s="3"/>
      <c r="M90" s="3"/>
      <c r="N90" s="48"/>
      <c r="O90" s="3"/>
      <c r="P90" s="3"/>
      <c r="Q90" s="69"/>
      <c r="R90" s="3"/>
      <c r="S90" s="3"/>
      <c r="T90" s="48"/>
      <c r="U90" s="11"/>
      <c r="V90" s="11"/>
      <c r="W90" s="69"/>
      <c r="X90" s="3"/>
      <c r="Y90" s="3"/>
      <c r="Z90" s="48"/>
      <c r="AA90" s="11"/>
      <c r="AB90" s="11"/>
      <c r="AC90" s="69"/>
      <c r="AD90" s="3"/>
      <c r="AE90" s="3"/>
      <c r="AF90" s="48"/>
      <c r="AG90" s="3"/>
      <c r="AH90" s="3"/>
      <c r="AI90" s="69"/>
      <c r="AJ90" s="3"/>
      <c r="AK90" s="3"/>
      <c r="AL90" s="48">
        <f t="shared" ref="AL90:AL91" si="181">AM90+AN90</f>
        <v>2</v>
      </c>
      <c r="AM90" s="11">
        <v>1</v>
      </c>
      <c r="AN90" s="11">
        <v>1</v>
      </c>
      <c r="AO90" s="69">
        <f t="shared" ref="AO90:AO91" si="182">AP90+AQ90</f>
        <v>75158.820000000007</v>
      </c>
      <c r="AP90" s="3">
        <v>37579.410000000003</v>
      </c>
      <c r="AQ90" s="3">
        <v>37579.410000000003</v>
      </c>
      <c r="AR90" s="48"/>
      <c r="AS90" s="11"/>
      <c r="AT90" s="11"/>
      <c r="AU90" s="69"/>
      <c r="AV90" s="3"/>
      <c r="AW90" s="3"/>
      <c r="AX90" s="48"/>
      <c r="AY90" s="11"/>
      <c r="AZ90" s="11"/>
      <c r="BA90" s="69"/>
      <c r="BB90" s="3"/>
      <c r="BC90" s="3"/>
      <c r="BD90" s="48"/>
      <c r="BE90" s="11"/>
      <c r="BF90" s="11"/>
      <c r="BG90" s="69"/>
      <c r="BH90" s="3"/>
      <c r="BI90" s="3"/>
      <c r="BK90" s="55">
        <f t="shared" si="153"/>
        <v>75158.820000000007</v>
      </c>
    </row>
    <row r="91" spans="1:63" s="28" customFormat="1" ht="15" x14ac:dyDescent="0.25">
      <c r="A91" s="125" t="s">
        <v>116</v>
      </c>
      <c r="B91" s="48"/>
      <c r="C91" s="11"/>
      <c r="D91" s="11"/>
      <c r="E91" s="69"/>
      <c r="F91" s="3"/>
      <c r="G91" s="3"/>
      <c r="H91" s="48"/>
      <c r="I91" s="11"/>
      <c r="J91" s="11"/>
      <c r="K91" s="69"/>
      <c r="L91" s="3"/>
      <c r="M91" s="3"/>
      <c r="N91" s="48"/>
      <c r="O91" s="3"/>
      <c r="P91" s="3"/>
      <c r="Q91" s="69"/>
      <c r="R91" s="3"/>
      <c r="S91" s="3"/>
      <c r="T91" s="48"/>
      <c r="U91" s="11"/>
      <c r="V91" s="11"/>
      <c r="W91" s="69"/>
      <c r="X91" s="3"/>
      <c r="Y91" s="3"/>
      <c r="Z91" s="48"/>
      <c r="AA91" s="11"/>
      <c r="AB91" s="11"/>
      <c r="AC91" s="69"/>
      <c r="AD91" s="3"/>
      <c r="AE91" s="3"/>
      <c r="AF91" s="48"/>
      <c r="AG91" s="3"/>
      <c r="AH91" s="3"/>
      <c r="AI91" s="69"/>
      <c r="AJ91" s="3"/>
      <c r="AK91" s="3"/>
      <c r="AL91" s="48">
        <f t="shared" si="181"/>
        <v>2</v>
      </c>
      <c r="AM91" s="11">
        <v>1</v>
      </c>
      <c r="AN91" s="11">
        <v>1</v>
      </c>
      <c r="AO91" s="69">
        <f t="shared" si="182"/>
        <v>31934.44</v>
      </c>
      <c r="AP91" s="3">
        <v>15967.22</v>
      </c>
      <c r="AQ91" s="3">
        <v>15967.22</v>
      </c>
      <c r="AR91" s="48"/>
      <c r="AS91" s="11"/>
      <c r="AT91" s="11"/>
      <c r="AU91" s="69"/>
      <c r="AV91" s="3"/>
      <c r="AW91" s="3"/>
      <c r="AX91" s="48"/>
      <c r="AY91" s="11"/>
      <c r="AZ91" s="11"/>
      <c r="BA91" s="69"/>
      <c r="BB91" s="3"/>
      <c r="BC91" s="3"/>
      <c r="BD91" s="48"/>
      <c r="BE91" s="11"/>
      <c r="BF91" s="11"/>
      <c r="BG91" s="69"/>
      <c r="BH91" s="3"/>
      <c r="BI91" s="3"/>
      <c r="BK91" s="55">
        <f t="shared" si="153"/>
        <v>31934.44</v>
      </c>
    </row>
    <row r="92" spans="1:63" s="28" customFormat="1" ht="15" x14ac:dyDescent="0.25">
      <c r="A92" s="125" t="s">
        <v>75</v>
      </c>
      <c r="B92" s="48"/>
      <c r="C92" s="11"/>
      <c r="D92" s="11"/>
      <c r="E92" s="69"/>
      <c r="F92" s="3"/>
      <c r="G92" s="3"/>
      <c r="H92" s="48"/>
      <c r="I92" s="11"/>
      <c r="J92" s="11"/>
      <c r="K92" s="69"/>
      <c r="L92" s="3"/>
      <c r="M92" s="3"/>
      <c r="N92" s="48"/>
      <c r="O92" s="3"/>
      <c r="P92" s="3"/>
      <c r="Q92" s="69"/>
      <c r="R92" s="3"/>
      <c r="S92" s="3"/>
      <c r="T92" s="48"/>
      <c r="U92" s="11"/>
      <c r="V92" s="11"/>
      <c r="W92" s="69"/>
      <c r="X92" s="3"/>
      <c r="Y92" s="3"/>
      <c r="Z92" s="48"/>
      <c r="AA92" s="11"/>
      <c r="AB92" s="11"/>
      <c r="AC92" s="69"/>
      <c r="AD92" s="3"/>
      <c r="AE92" s="3"/>
      <c r="AF92" s="48"/>
      <c r="AG92" s="3"/>
      <c r="AH92" s="3"/>
      <c r="AI92" s="69"/>
      <c r="AJ92" s="3"/>
      <c r="AK92" s="3"/>
      <c r="AL92" s="48"/>
      <c r="AM92" s="3"/>
      <c r="AN92" s="3"/>
      <c r="AO92" s="69"/>
      <c r="AP92" s="3"/>
      <c r="AQ92" s="3"/>
      <c r="AR92" s="48"/>
      <c r="AS92" s="11"/>
      <c r="AT92" s="11"/>
      <c r="AU92" s="69"/>
      <c r="AV92" s="3"/>
      <c r="AW92" s="3"/>
      <c r="AX92" s="48"/>
      <c r="AY92" s="11"/>
      <c r="AZ92" s="11"/>
      <c r="BA92" s="69"/>
      <c r="BB92" s="3"/>
      <c r="BC92" s="3"/>
      <c r="BD92" s="48">
        <f t="shared" ref="BD92" si="183">BE92+BF92</f>
        <v>0</v>
      </c>
      <c r="BE92" s="11">
        <v>0</v>
      </c>
      <c r="BF92" s="11">
        <v>0</v>
      </c>
      <c r="BG92" s="69">
        <f t="shared" ref="BG92" si="184">BH92+BI92</f>
        <v>0</v>
      </c>
      <c r="BH92" s="3">
        <v>0</v>
      </c>
      <c r="BI92" s="3">
        <v>0</v>
      </c>
      <c r="BK92" s="55">
        <f t="shared" si="153"/>
        <v>0</v>
      </c>
    </row>
    <row r="93" spans="1:63" s="28" customFormat="1" ht="30" x14ac:dyDescent="0.25">
      <c r="A93" s="126" t="s">
        <v>98</v>
      </c>
      <c r="B93" s="48"/>
      <c r="C93" s="11"/>
      <c r="D93" s="11"/>
      <c r="E93" s="69"/>
      <c r="F93" s="3"/>
      <c r="G93" s="3"/>
      <c r="H93" s="48"/>
      <c r="I93" s="11"/>
      <c r="J93" s="11"/>
      <c r="K93" s="69"/>
      <c r="L93" s="3"/>
      <c r="M93" s="3"/>
      <c r="N93" s="48"/>
      <c r="O93" s="3"/>
      <c r="P93" s="3"/>
      <c r="Q93" s="69"/>
      <c r="R93" s="3"/>
      <c r="S93" s="3"/>
      <c r="T93" s="48"/>
      <c r="U93" s="11"/>
      <c r="V93" s="11"/>
      <c r="W93" s="69"/>
      <c r="X93" s="3"/>
      <c r="Y93" s="3"/>
      <c r="Z93" s="48"/>
      <c r="AA93" s="11"/>
      <c r="AB93" s="11"/>
      <c r="AC93" s="69"/>
      <c r="AD93" s="3"/>
      <c r="AE93" s="3"/>
      <c r="AF93" s="48"/>
      <c r="AG93" s="3"/>
      <c r="AH93" s="3"/>
      <c r="AI93" s="69"/>
      <c r="AJ93" s="3"/>
      <c r="AK93" s="3"/>
      <c r="AL93" s="48"/>
      <c r="AM93" s="3"/>
      <c r="AN93" s="3"/>
      <c r="AO93" s="69"/>
      <c r="AP93" s="3"/>
      <c r="AQ93" s="3"/>
      <c r="AR93" s="48">
        <f t="shared" ref="AR93" si="185">AS93+AT93</f>
        <v>2</v>
      </c>
      <c r="AS93" s="11">
        <v>1</v>
      </c>
      <c r="AT93" s="11">
        <v>1</v>
      </c>
      <c r="AU93" s="69">
        <f t="shared" ref="AU93:AU94" si="186">AV93+AW93</f>
        <v>247000.52</v>
      </c>
      <c r="AV93" s="3">
        <v>123500.26</v>
      </c>
      <c r="AW93" s="3">
        <v>123500.26</v>
      </c>
      <c r="AX93" s="48"/>
      <c r="AY93" s="11"/>
      <c r="AZ93" s="11"/>
      <c r="BA93" s="69"/>
      <c r="BB93" s="3"/>
      <c r="BC93" s="3"/>
      <c r="BD93" s="48"/>
      <c r="BE93" s="11"/>
      <c r="BF93" s="11"/>
      <c r="BG93" s="69"/>
      <c r="BH93" s="3"/>
      <c r="BI93" s="3"/>
      <c r="BK93" s="55">
        <f t="shared" si="153"/>
        <v>247000.52</v>
      </c>
    </row>
    <row r="94" spans="1:63" s="28" customFormat="1" ht="15" x14ac:dyDescent="0.25">
      <c r="A94" s="126" t="s">
        <v>111</v>
      </c>
      <c r="B94" s="48"/>
      <c r="C94" s="11"/>
      <c r="D94" s="11"/>
      <c r="E94" s="69"/>
      <c r="F94" s="3"/>
      <c r="G94" s="3"/>
      <c r="H94" s="48"/>
      <c r="I94" s="11"/>
      <c r="J94" s="11"/>
      <c r="K94" s="69"/>
      <c r="L94" s="3"/>
      <c r="M94" s="3"/>
      <c r="N94" s="48"/>
      <c r="O94" s="3"/>
      <c r="P94" s="3"/>
      <c r="Q94" s="69"/>
      <c r="R94" s="3"/>
      <c r="S94" s="3"/>
      <c r="T94" s="48"/>
      <c r="U94" s="11"/>
      <c r="V94" s="11"/>
      <c r="W94" s="69"/>
      <c r="X94" s="3"/>
      <c r="Y94" s="3"/>
      <c r="Z94" s="48"/>
      <c r="AA94" s="11"/>
      <c r="AB94" s="11"/>
      <c r="AC94" s="69"/>
      <c r="AD94" s="3"/>
      <c r="AE94" s="3"/>
      <c r="AF94" s="48"/>
      <c r="AG94" s="3"/>
      <c r="AH94" s="3"/>
      <c r="AI94" s="69"/>
      <c r="AJ94" s="3"/>
      <c r="AK94" s="3"/>
      <c r="AL94" s="48"/>
      <c r="AM94" s="3"/>
      <c r="AN94" s="3"/>
      <c r="AO94" s="69"/>
      <c r="AP94" s="3"/>
      <c r="AQ94" s="3"/>
      <c r="AR94" s="48">
        <f t="shared" ref="AR94" si="187">AS94+AT94</f>
        <v>2</v>
      </c>
      <c r="AS94" s="11">
        <v>1</v>
      </c>
      <c r="AT94" s="11">
        <v>1</v>
      </c>
      <c r="AU94" s="69">
        <f t="shared" si="186"/>
        <v>247000.52</v>
      </c>
      <c r="AV94" s="3">
        <v>123500.26</v>
      </c>
      <c r="AW94" s="3">
        <v>123500.26</v>
      </c>
      <c r="AX94" s="48"/>
      <c r="AY94" s="11"/>
      <c r="AZ94" s="11"/>
      <c r="BA94" s="69"/>
      <c r="BB94" s="3"/>
      <c r="BC94" s="3"/>
      <c r="BD94" s="48"/>
      <c r="BE94" s="11"/>
      <c r="BF94" s="11"/>
      <c r="BG94" s="69"/>
      <c r="BH94" s="3"/>
      <c r="BI94" s="3"/>
      <c r="BK94" s="55">
        <f t="shared" si="153"/>
        <v>247000.52</v>
      </c>
    </row>
    <row r="95" spans="1:63" s="28" customFormat="1" ht="15" x14ac:dyDescent="0.25">
      <c r="A95" s="126" t="s">
        <v>99</v>
      </c>
      <c r="B95" s="48"/>
      <c r="C95" s="11"/>
      <c r="D95" s="11"/>
      <c r="E95" s="69"/>
      <c r="F95" s="3"/>
      <c r="G95" s="3"/>
      <c r="H95" s="48"/>
      <c r="I95" s="11"/>
      <c r="J95" s="11"/>
      <c r="K95" s="69"/>
      <c r="L95" s="3"/>
      <c r="M95" s="3"/>
      <c r="N95" s="48"/>
      <c r="O95" s="3"/>
      <c r="P95" s="3"/>
      <c r="Q95" s="69"/>
      <c r="R95" s="3"/>
      <c r="S95" s="3"/>
      <c r="T95" s="48"/>
      <c r="U95" s="11"/>
      <c r="V95" s="11"/>
      <c r="W95" s="69"/>
      <c r="X95" s="3"/>
      <c r="Y95" s="3"/>
      <c r="Z95" s="48"/>
      <c r="AA95" s="11"/>
      <c r="AB95" s="11"/>
      <c r="AC95" s="69"/>
      <c r="AD95" s="3"/>
      <c r="AE95" s="3"/>
      <c r="AF95" s="48"/>
      <c r="AG95" s="3"/>
      <c r="AH95" s="3"/>
      <c r="AI95" s="69"/>
      <c r="AJ95" s="3"/>
      <c r="AK95" s="3"/>
      <c r="AL95" s="48"/>
      <c r="AM95" s="3"/>
      <c r="AN95" s="3"/>
      <c r="AO95" s="69"/>
      <c r="AP95" s="3"/>
      <c r="AQ95" s="3"/>
      <c r="AR95" s="48"/>
      <c r="AS95" s="11"/>
      <c r="AT95" s="11"/>
      <c r="AU95" s="69"/>
      <c r="AV95" s="3"/>
      <c r="AW95" s="3"/>
      <c r="AX95" s="48"/>
      <c r="AY95" s="11"/>
      <c r="AZ95" s="11"/>
      <c r="BA95" s="69"/>
      <c r="BB95" s="3"/>
      <c r="BC95" s="3"/>
      <c r="BD95" s="48">
        <f>BE95+BF95</f>
        <v>252</v>
      </c>
      <c r="BE95" s="11">
        <v>62</v>
      </c>
      <c r="BF95" s="11">
        <v>190</v>
      </c>
      <c r="BG95" s="69">
        <f t="shared" ref="BG95:BG96" si="188">BH95+BI95</f>
        <v>153079.91999999998</v>
      </c>
      <c r="BH95" s="3">
        <v>37662.519999999997</v>
      </c>
      <c r="BI95" s="3">
        <v>115417.4</v>
      </c>
      <c r="BK95" s="55">
        <f t="shared" si="153"/>
        <v>153079.91999999998</v>
      </c>
    </row>
    <row r="96" spans="1:63" ht="15" x14ac:dyDescent="0.25">
      <c r="A96" s="21" t="s">
        <v>101</v>
      </c>
      <c r="B96" s="48"/>
      <c r="C96" s="11"/>
      <c r="D96" s="11"/>
      <c r="E96" s="69"/>
      <c r="F96" s="3"/>
      <c r="G96" s="3"/>
      <c r="H96" s="48"/>
      <c r="I96" s="11"/>
      <c r="J96" s="11"/>
      <c r="K96" s="69"/>
      <c r="L96" s="3"/>
      <c r="M96" s="3"/>
      <c r="N96" s="48"/>
      <c r="O96" s="3"/>
      <c r="P96" s="3"/>
      <c r="Q96" s="69"/>
      <c r="R96" s="3"/>
      <c r="S96" s="3"/>
      <c r="T96" s="48"/>
      <c r="U96" s="11"/>
      <c r="V96" s="11"/>
      <c r="W96" s="69"/>
      <c r="X96" s="3"/>
      <c r="Y96" s="3"/>
      <c r="Z96" s="48"/>
      <c r="AA96" s="3"/>
      <c r="AB96" s="3"/>
      <c r="AC96" s="69"/>
      <c r="AD96" s="3"/>
      <c r="AE96" s="3"/>
      <c r="AF96" s="48"/>
      <c r="AG96" s="3"/>
      <c r="AH96" s="3"/>
      <c r="AI96" s="69"/>
      <c r="AJ96" s="3"/>
      <c r="AK96" s="3"/>
      <c r="AL96" s="48"/>
      <c r="AM96" s="3"/>
      <c r="AN96" s="3"/>
      <c r="AO96" s="69"/>
      <c r="AP96" s="3"/>
      <c r="AQ96" s="3"/>
      <c r="AR96" s="48"/>
      <c r="AS96" s="11"/>
      <c r="AT96" s="11"/>
      <c r="AU96" s="69"/>
      <c r="AV96" s="3"/>
      <c r="AW96" s="3"/>
      <c r="AX96" s="48"/>
      <c r="AY96" s="11"/>
      <c r="AZ96" s="11"/>
      <c r="BA96" s="69"/>
      <c r="BB96" s="3"/>
      <c r="BC96" s="3"/>
      <c r="BD96" s="48">
        <f>BE96+BF96</f>
        <v>0</v>
      </c>
      <c r="BE96" s="11">
        <v>0</v>
      </c>
      <c r="BF96" s="11">
        <v>0</v>
      </c>
      <c r="BG96" s="69">
        <f t="shared" si="188"/>
        <v>0</v>
      </c>
      <c r="BH96" s="3">
        <v>0</v>
      </c>
      <c r="BI96" s="3">
        <v>0</v>
      </c>
      <c r="BK96" s="55">
        <f t="shared" si="153"/>
        <v>0</v>
      </c>
    </row>
    <row r="97" spans="1:63" s="28" customFormat="1" ht="24.75" customHeight="1" x14ac:dyDescent="0.25">
      <c r="A97" s="67" t="s">
        <v>2</v>
      </c>
      <c r="B97" s="68">
        <f>SUM(B7:B96)</f>
        <v>92517</v>
      </c>
      <c r="C97" s="68">
        <f>SUM(C7:C96)</f>
        <v>26189</v>
      </c>
      <c r="D97" s="68">
        <f>SUM(D7:D96)</f>
        <v>66328</v>
      </c>
      <c r="E97" s="70">
        <f t="shared" ref="E97:AD97" si="189">SUM(E7:E96)</f>
        <v>168368659.25999999</v>
      </c>
      <c r="F97" s="70">
        <f t="shared" si="189"/>
        <v>48028064.419999987</v>
      </c>
      <c r="G97" s="70">
        <f t="shared" si="189"/>
        <v>120340594.84000002</v>
      </c>
      <c r="H97" s="68">
        <f t="shared" si="189"/>
        <v>244452</v>
      </c>
      <c r="I97" s="68">
        <f t="shared" si="189"/>
        <v>61440</v>
      </c>
      <c r="J97" s="68">
        <f t="shared" si="189"/>
        <v>183012</v>
      </c>
      <c r="K97" s="70">
        <f t="shared" si="189"/>
        <v>49221304.540000007</v>
      </c>
      <c r="L97" s="70">
        <f t="shared" si="189"/>
        <v>12876266.970000003</v>
      </c>
      <c r="M97" s="70">
        <f t="shared" si="189"/>
        <v>36345037.569999978</v>
      </c>
      <c r="N97" s="68">
        <f t="shared" si="189"/>
        <v>88415</v>
      </c>
      <c r="O97" s="68">
        <f t="shared" si="189"/>
        <v>25571</v>
      </c>
      <c r="P97" s="68">
        <f t="shared" si="189"/>
        <v>62844</v>
      </c>
      <c r="Q97" s="70">
        <f t="shared" si="189"/>
        <v>32250462.420000002</v>
      </c>
      <c r="R97" s="70">
        <f t="shared" si="189"/>
        <v>9261784.040000001</v>
      </c>
      <c r="S97" s="70">
        <f t="shared" si="189"/>
        <v>22988678.379999999</v>
      </c>
      <c r="T97" s="68">
        <f t="shared" si="189"/>
        <v>167613</v>
      </c>
      <c r="U97" s="68">
        <f t="shared" si="189"/>
        <v>42579</v>
      </c>
      <c r="V97" s="68">
        <f t="shared" si="189"/>
        <v>125034</v>
      </c>
      <c r="W97" s="70">
        <f t="shared" si="189"/>
        <v>153305702.24000001</v>
      </c>
      <c r="X97" s="70">
        <f t="shared" si="189"/>
        <v>39193977.550000004</v>
      </c>
      <c r="Y97" s="70">
        <f t="shared" si="189"/>
        <v>114111724.69000003</v>
      </c>
      <c r="Z97" s="68">
        <f t="shared" si="189"/>
        <v>604300</v>
      </c>
      <c r="AA97" s="68">
        <f t="shared" si="189"/>
        <v>172724</v>
      </c>
      <c r="AB97" s="68">
        <f t="shared" si="189"/>
        <v>431576</v>
      </c>
      <c r="AC97" s="70">
        <f t="shared" si="189"/>
        <v>455596146.71000016</v>
      </c>
      <c r="AD97" s="70">
        <f t="shared" si="189"/>
        <v>129481790.03999999</v>
      </c>
      <c r="AE97" s="70">
        <f>SUM(AE7:AE96)+0.03</f>
        <v>326114356.70000005</v>
      </c>
      <c r="AF97" s="68">
        <f t="shared" ref="AF97:BI97" si="190">SUM(AF7:AF96)</f>
        <v>173030</v>
      </c>
      <c r="AG97" s="68">
        <f t="shared" si="190"/>
        <v>42059</v>
      </c>
      <c r="AH97" s="68">
        <f t="shared" si="190"/>
        <v>130971</v>
      </c>
      <c r="AI97" s="70">
        <f t="shared" si="190"/>
        <v>81433246.109999999</v>
      </c>
      <c r="AJ97" s="70">
        <f t="shared" si="190"/>
        <v>19688431.550000004</v>
      </c>
      <c r="AK97" s="70">
        <f t="shared" si="190"/>
        <v>61744814.560000002</v>
      </c>
      <c r="AL97" s="68">
        <f t="shared" si="190"/>
        <v>54018</v>
      </c>
      <c r="AM97" s="68">
        <f t="shared" si="190"/>
        <v>13823</v>
      </c>
      <c r="AN97" s="68">
        <f t="shared" si="190"/>
        <v>40195</v>
      </c>
      <c r="AO97" s="70">
        <f t="shared" si="190"/>
        <v>1235434649.9799998</v>
      </c>
      <c r="AP97" s="70">
        <f t="shared" si="190"/>
        <v>314822826.52000004</v>
      </c>
      <c r="AQ97" s="70">
        <f t="shared" si="190"/>
        <v>920611823.46000016</v>
      </c>
      <c r="AR97" s="68">
        <f t="shared" si="190"/>
        <v>17690</v>
      </c>
      <c r="AS97" s="68">
        <f t="shared" si="190"/>
        <v>4739</v>
      </c>
      <c r="AT97" s="68">
        <f t="shared" si="190"/>
        <v>12951</v>
      </c>
      <c r="AU97" s="70">
        <f t="shared" si="190"/>
        <v>210320854.72000009</v>
      </c>
      <c r="AV97" s="70">
        <f t="shared" si="190"/>
        <v>60773704.139999993</v>
      </c>
      <c r="AW97" s="70">
        <f t="shared" si="190"/>
        <v>149547150.58000001</v>
      </c>
      <c r="AX97" s="68">
        <f t="shared" si="190"/>
        <v>202044</v>
      </c>
      <c r="AY97" s="68">
        <f t="shared" si="190"/>
        <v>54228</v>
      </c>
      <c r="AZ97" s="68">
        <f t="shared" si="190"/>
        <v>147816</v>
      </c>
      <c r="BA97" s="70">
        <f t="shared" si="190"/>
        <v>33118329.209999993</v>
      </c>
      <c r="BB97" s="70">
        <f t="shared" si="190"/>
        <v>8931852.7600000035</v>
      </c>
      <c r="BC97" s="70">
        <f t="shared" si="190"/>
        <v>24186476.449999988</v>
      </c>
      <c r="BD97" s="68">
        <f t="shared" si="190"/>
        <v>91465</v>
      </c>
      <c r="BE97" s="68">
        <f t="shared" si="190"/>
        <v>29902</v>
      </c>
      <c r="BF97" s="68">
        <f t="shared" si="190"/>
        <v>61563</v>
      </c>
      <c r="BG97" s="70">
        <f t="shared" si="190"/>
        <v>197144581.40000001</v>
      </c>
      <c r="BH97" s="70">
        <f t="shared" si="190"/>
        <v>74207340.879999995</v>
      </c>
      <c r="BI97" s="70">
        <f t="shared" si="190"/>
        <v>122937240.52</v>
      </c>
      <c r="BK97" s="66">
        <f>SUM(BK7:BK96)</f>
        <v>2616193936.5900002</v>
      </c>
    </row>
    <row r="98" spans="1:63" ht="16.5" customHeight="1" x14ac:dyDescent="0.25">
      <c r="A98" s="23"/>
      <c r="B98" s="25"/>
      <c r="C98" s="25"/>
      <c r="D98" s="25"/>
      <c r="E98" s="24"/>
      <c r="F98" s="24"/>
      <c r="G98" s="24"/>
      <c r="H98" s="25"/>
      <c r="I98" s="24"/>
      <c r="J98" s="24"/>
      <c r="K98" s="24"/>
      <c r="L98" s="24"/>
      <c r="M98" s="24"/>
      <c r="N98" s="25"/>
      <c r="O98" s="24"/>
      <c r="P98" s="24"/>
      <c r="Q98" s="24"/>
      <c r="R98" s="24"/>
      <c r="S98" s="24"/>
      <c r="T98" s="25"/>
      <c r="U98" s="24"/>
      <c r="V98" s="24"/>
      <c r="W98" s="24"/>
      <c r="X98" s="24"/>
      <c r="Y98" s="24"/>
      <c r="Z98" s="25"/>
      <c r="AA98" s="24"/>
      <c r="AB98" s="24"/>
      <c r="AC98" s="24"/>
      <c r="AD98" s="24"/>
      <c r="AE98" s="24"/>
      <c r="AF98" s="25"/>
      <c r="AG98" s="24"/>
      <c r="AH98" s="24"/>
      <c r="AI98" s="24"/>
      <c r="AJ98" s="24"/>
      <c r="AK98" s="24"/>
      <c r="AL98" s="25"/>
      <c r="AM98" s="24"/>
      <c r="AN98" s="24"/>
      <c r="AO98" s="24"/>
      <c r="AP98" s="24"/>
      <c r="AQ98" s="24"/>
      <c r="AR98" s="25"/>
      <c r="AS98" s="24"/>
      <c r="AT98" s="24"/>
      <c r="AU98" s="24"/>
      <c r="AV98" s="24"/>
      <c r="AW98" s="24"/>
      <c r="AX98" s="25"/>
      <c r="AY98" s="24"/>
      <c r="AZ98" s="24"/>
      <c r="BA98" s="24"/>
      <c r="BB98" s="24"/>
      <c r="BC98" s="24"/>
      <c r="BD98" s="25"/>
      <c r="BE98" s="24"/>
      <c r="BF98" s="24"/>
      <c r="BG98" s="24"/>
      <c r="BH98" s="24"/>
      <c r="BI98" s="24"/>
    </row>
    <row r="99" spans="1:63" ht="16.5" customHeight="1" x14ac:dyDescent="0.25">
      <c r="A99" s="163" t="s">
        <v>139</v>
      </c>
      <c r="B99" s="25"/>
      <c r="C99" s="25"/>
      <c r="D99" s="25"/>
      <c r="E99" s="24"/>
      <c r="F99" s="24"/>
      <c r="G99" s="24"/>
      <c r="H99" s="25"/>
      <c r="I99" s="24"/>
      <c r="J99" s="24"/>
      <c r="K99" s="24"/>
      <c r="L99" s="24"/>
      <c r="M99" s="24"/>
      <c r="N99" s="25"/>
      <c r="O99" s="24"/>
      <c r="P99" s="24"/>
      <c r="Q99" s="24"/>
      <c r="R99" s="24"/>
      <c r="S99" s="24"/>
      <c r="T99" s="25"/>
      <c r="U99" s="24"/>
      <c r="V99" s="24"/>
      <c r="W99" s="24"/>
      <c r="X99" s="24"/>
      <c r="Y99" s="24"/>
      <c r="Z99" s="25"/>
      <c r="AA99" s="24"/>
      <c r="AB99" s="24"/>
      <c r="AC99" s="24"/>
      <c r="AD99" s="24"/>
      <c r="AE99" s="24"/>
      <c r="AF99" s="25"/>
      <c r="AG99" s="24"/>
      <c r="AH99" s="24"/>
      <c r="AI99" s="24"/>
      <c r="AJ99" s="24"/>
      <c r="AK99" s="24"/>
      <c r="AL99" s="25"/>
      <c r="AM99" s="24"/>
      <c r="AN99" s="24"/>
      <c r="AO99" s="24"/>
      <c r="AP99" s="24"/>
      <c r="AQ99" s="24"/>
      <c r="AR99" s="25"/>
      <c r="AS99" s="24"/>
      <c r="AT99" s="24"/>
      <c r="AU99" s="24"/>
      <c r="AV99" s="24"/>
      <c r="AW99" s="24"/>
      <c r="AX99" s="25"/>
      <c r="AY99" s="24"/>
      <c r="AZ99" s="24"/>
      <c r="BA99" s="24"/>
      <c r="BB99" s="24"/>
      <c r="BC99" s="24"/>
      <c r="BD99" s="25"/>
      <c r="BE99" s="24"/>
      <c r="BF99" s="24"/>
      <c r="BG99" s="24"/>
      <c r="BH99" s="24"/>
      <c r="BI99" s="24"/>
    </row>
    <row r="100" spans="1:63" x14ac:dyDescent="0.25">
      <c r="A100" s="6"/>
    </row>
    <row r="101" spans="1:63" x14ac:dyDescent="0.25">
      <c r="A101" s="6"/>
      <c r="AS101" s="118"/>
    </row>
    <row r="102" spans="1:63" x14ac:dyDescent="0.25">
      <c r="A102" s="1"/>
    </row>
    <row r="103" spans="1:63" x14ac:dyDescent="0.25">
      <c r="A103" s="29"/>
    </row>
    <row r="104" spans="1:63" ht="15" x14ac:dyDescent="0.25">
      <c r="A104" s="13"/>
      <c r="AV104" s="7"/>
      <c r="AW104" s="7"/>
    </row>
    <row r="105" spans="1:63" x14ac:dyDescent="0.25">
      <c r="A105" s="29"/>
    </row>
    <row r="106" spans="1:63" x14ac:dyDescent="0.25">
      <c r="A106" s="10"/>
    </row>
    <row r="107" spans="1:63" x14ac:dyDescent="0.25">
      <c r="A107" s="10"/>
      <c r="X107" s="7"/>
      <c r="Y107" s="7"/>
      <c r="BK107" s="28"/>
    </row>
    <row r="108" spans="1:63" x14ac:dyDescent="0.25">
      <c r="A108" s="10"/>
      <c r="X108" s="7"/>
      <c r="Y108" s="7"/>
    </row>
    <row r="109" spans="1:63" x14ac:dyDescent="0.25">
      <c r="A109" s="10"/>
    </row>
    <row r="110" spans="1:63" x14ac:dyDescent="0.25">
      <c r="A110" s="10"/>
    </row>
    <row r="111" spans="1:63" x14ac:dyDescent="0.25">
      <c r="A111" s="10"/>
    </row>
    <row r="119" spans="1:1" x14ac:dyDescent="0.25">
      <c r="A119" s="10"/>
    </row>
    <row r="120" spans="1:1" x14ac:dyDescent="0.25">
      <c r="A120" s="15"/>
    </row>
    <row r="121" spans="1:1" ht="15" x14ac:dyDescent="0.25">
      <c r="A121" s="16"/>
    </row>
    <row r="122" spans="1:1" ht="15" x14ac:dyDescent="0.25">
      <c r="A122" s="16"/>
    </row>
  </sheetData>
  <autoFilter ref="A6:A97"/>
  <customSheetViews>
    <customSheetView guid="{9784C23B-239B-4CA0-A170-4E2FB957F671}" scale="90" fitToPage="1">
      <pane xSplit="1" ySplit="6" topLeftCell="B70" activePane="bottomRight" state="frozen"/>
      <selection pane="bottomRight" activeCell="I75" sqref="I75:J75"/>
      <pageMargins left="0" right="0" top="0" bottom="0" header="0.31496062992125984" footer="0.31496062992125984"/>
      <printOptions horizontalCentered="1"/>
      <pageSetup paperSize="9" fitToHeight="0" orientation="landscape" r:id="rId1"/>
    </customSheetView>
    <customSheetView guid="{8ED51EEE-9753-49F3-98DF-768537E83DAD}" scale="90" showPageBreaks="1" fitToPage="1" printArea="1">
      <pane xSplit="1" ySplit="6" topLeftCell="B43" activePane="bottomRight" state="frozen"/>
      <selection pane="bottomRight" activeCell="J49" sqref="J49"/>
      <pageMargins left="0" right="0" top="0" bottom="0" header="0.31496062992125984" footer="0.31496062992125984"/>
      <printOptions horizontalCentered="1"/>
      <pageSetup paperSize="9" fitToHeight="0" orientation="landscape" r:id="rId2"/>
    </customSheetView>
    <customSheetView guid="{2AE1DCD3-CC85-4CD0-84E5-2766F4F3A78E}" scale="90" showPageBreaks="1" fitToPage="1" printArea="1">
      <pane xSplit="1" ySplit="6" topLeftCell="BI10" activePane="bottomRight" state="frozen"/>
      <selection pane="bottomRight" activeCell="BX13" sqref="BX13"/>
      <pageMargins left="0" right="0" top="0" bottom="0" header="0.31496062992125984" footer="0.31496062992125984"/>
      <printOptions horizontalCentered="1"/>
      <pageSetup paperSize="9" fitToHeight="0" orientation="landscape" r:id="rId3"/>
    </customSheetView>
    <customSheetView guid="{3D72D69E-3E0A-439E-9838-ECF5BA16EC9E}" scale="90" showPageBreaks="1" fitToPage="1" printArea="1" filter="1" showAutoFilter="1">
      <pane xSplit="1" ySplit="45" topLeftCell="AR47" activePane="bottomRight" state="frozen"/>
      <selection pane="bottomRight" activeCell="BH47" sqref="BH47:BI47"/>
      <pageMargins left="0" right="0" top="0" bottom="0" header="0.31496062992125984" footer="0.31496062992125984"/>
      <printOptions horizontalCentered="1"/>
      <pageSetup paperSize="9" fitToHeight="0" orientation="landscape" r:id="rId4"/>
      <autoFilter ref="A6:BZ85">
        <filterColumn colId="0">
          <filters>
            <filter val="ГУЗ «Ульяновская областная клиническая больница»"/>
          </filters>
        </filterColumn>
      </autoFilter>
    </customSheetView>
    <customSheetView guid="{EF89D82D-307D-41C5-8DC5-0AC0B8CDE711}" scale="90" showPageBreaks="1" fitToPage="1" printArea="1">
      <pane xSplit="1" ySplit="6" topLeftCell="AZ82" activePane="bottomRight" state="frozen"/>
      <selection pane="bottomRight" activeCell="BW93" sqref="BW93:BW98"/>
      <pageMargins left="0" right="0" top="0" bottom="0" header="0.31496062992125984" footer="0.31496062992125984"/>
      <printOptions horizontalCentered="1"/>
      <pageSetup paperSize="9" fitToHeight="0" orientation="landscape" r:id="rId5"/>
    </customSheetView>
  </customSheetViews>
  <mergeCells count="34">
    <mergeCell ref="A4:A5"/>
    <mergeCell ref="Z5:AB5"/>
    <mergeCell ref="AC5:AE5"/>
    <mergeCell ref="AR5:AT5"/>
    <mergeCell ref="T5:V5"/>
    <mergeCell ref="W5:Y5"/>
    <mergeCell ref="B4:G4"/>
    <mergeCell ref="H4:M4"/>
    <mergeCell ref="N4:S4"/>
    <mergeCell ref="AF4:AK4"/>
    <mergeCell ref="AF5:AH5"/>
    <mergeCell ref="BK4:BK5"/>
    <mergeCell ref="AX5:AZ5"/>
    <mergeCell ref="BA5:BC5"/>
    <mergeCell ref="BD5:BF5"/>
    <mergeCell ref="AL5:AN5"/>
    <mergeCell ref="AO5:AQ5"/>
    <mergeCell ref="AL4:AQ4"/>
    <mergeCell ref="AX2:BK2"/>
    <mergeCell ref="AX1:BK1"/>
    <mergeCell ref="BD4:BI4"/>
    <mergeCell ref="B5:D5"/>
    <mergeCell ref="E5:G5"/>
    <mergeCell ref="H5:J5"/>
    <mergeCell ref="K5:M5"/>
    <mergeCell ref="AR4:AW4"/>
    <mergeCell ref="AX4:BC4"/>
    <mergeCell ref="BG5:BI5"/>
    <mergeCell ref="N5:P5"/>
    <mergeCell ref="Q5:S5"/>
    <mergeCell ref="T4:Y4"/>
    <mergeCell ref="Z4:AE4"/>
    <mergeCell ref="AU5:AW5"/>
    <mergeCell ref="AI5:AK5"/>
  </mergeCells>
  <printOptions horizontalCentered="1"/>
  <pageMargins left="0" right="0" top="0" bottom="0" header="0.31496062992125984" footer="0.31496062992125984"/>
  <pageSetup paperSize="9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101"/>
  <sheetViews>
    <sheetView zoomScale="90" zoomScaleNormal="9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E101" sqref="E101"/>
    </sheetView>
  </sheetViews>
  <sheetFormatPr defaultRowHeight="12.75" x14ac:dyDescent="0.25"/>
  <cols>
    <col min="1" max="1" width="48.28515625" style="28" customWidth="1"/>
    <col min="2" max="2" width="7.28515625" style="27" customWidth="1"/>
    <col min="3" max="3" width="6.7109375" style="27" customWidth="1"/>
    <col min="4" max="4" width="7" style="27" customWidth="1"/>
    <col min="5" max="5" width="12.7109375" style="26" customWidth="1"/>
    <col min="6" max="6" width="11.85546875" style="26" customWidth="1"/>
    <col min="7" max="7" width="13.140625" style="26" customWidth="1"/>
    <col min="8" max="8" width="7" style="27" customWidth="1"/>
    <col min="9" max="9" width="7.42578125" style="26" customWidth="1"/>
    <col min="10" max="10" width="7.28515625" style="26" customWidth="1"/>
    <col min="11" max="11" width="13.7109375" style="26" customWidth="1"/>
    <col min="12" max="12" width="12.28515625" style="26" customWidth="1"/>
    <col min="13" max="13" width="13.28515625" style="26" customWidth="1"/>
    <col min="14" max="14" width="6.85546875" style="27" customWidth="1"/>
    <col min="15" max="15" width="6.28515625" style="26" customWidth="1"/>
    <col min="16" max="16" width="6.85546875" style="26" customWidth="1"/>
    <col min="17" max="17" width="12.42578125" style="26" customWidth="1"/>
    <col min="18" max="19" width="12.28515625" style="26" bestFit="1" customWidth="1"/>
    <col min="20" max="20" width="7.42578125" style="27" bestFit="1" customWidth="1"/>
    <col min="21" max="21" width="7" style="26" customWidth="1"/>
    <col min="22" max="22" width="7.42578125" style="26" bestFit="1" customWidth="1"/>
    <col min="23" max="23" width="13.5703125" style="26" customWidth="1"/>
    <col min="24" max="24" width="12.28515625" style="26" bestFit="1" customWidth="1"/>
    <col min="25" max="25" width="13.140625" style="26" customWidth="1"/>
    <col min="26" max="26" width="7.42578125" style="27" bestFit="1" customWidth="1"/>
    <col min="27" max="28" width="7.42578125" style="26" bestFit="1" customWidth="1"/>
    <col min="29" max="31" width="13.42578125" style="26" bestFit="1" customWidth="1"/>
    <col min="32" max="32" width="7.42578125" style="27" bestFit="1" customWidth="1"/>
    <col min="33" max="33" width="6.42578125" style="26" bestFit="1" customWidth="1"/>
    <col min="34" max="34" width="7.42578125" style="26" bestFit="1" customWidth="1"/>
    <col min="35" max="37" width="12.28515625" style="26" bestFit="1" customWidth="1"/>
    <col min="38" max="38" width="6.42578125" style="27" bestFit="1" customWidth="1"/>
    <col min="39" max="39" width="8" style="26" customWidth="1"/>
    <col min="40" max="40" width="8.85546875" style="26" customWidth="1"/>
    <col min="41" max="41" width="14.85546875" style="26" bestFit="1" customWidth="1"/>
    <col min="42" max="43" width="13.42578125" style="26" bestFit="1" customWidth="1"/>
    <col min="44" max="44" width="6.42578125" style="27" bestFit="1" customWidth="1"/>
    <col min="45" max="45" width="7.5703125" style="26" customWidth="1"/>
    <col min="46" max="46" width="7.7109375" style="26" customWidth="1"/>
    <col min="47" max="47" width="13.42578125" style="26" bestFit="1" customWidth="1"/>
    <col min="48" max="48" width="12.28515625" style="26" bestFit="1" customWidth="1"/>
    <col min="49" max="49" width="13.5703125" style="26" customWidth="1"/>
    <col min="50" max="50" width="7.42578125" style="27" bestFit="1" customWidth="1"/>
    <col min="51" max="51" width="7.42578125" style="26" customWidth="1"/>
    <col min="52" max="52" width="7.42578125" style="26" bestFit="1" customWidth="1"/>
    <col min="53" max="55" width="12.28515625" style="26" bestFit="1" customWidth="1"/>
    <col min="56" max="56" width="6.42578125" style="27" bestFit="1" customWidth="1"/>
    <col min="57" max="58" width="6.42578125" style="26" bestFit="1" customWidth="1"/>
    <col min="59" max="59" width="13.42578125" style="26" bestFit="1" customWidth="1"/>
    <col min="60" max="60" width="12.28515625" style="26" bestFit="1" customWidth="1"/>
    <col min="61" max="61" width="13.7109375" style="26" customWidth="1"/>
    <col min="62" max="62" width="2.140625" style="28" customWidth="1"/>
    <col min="63" max="63" width="18.7109375" style="28" customWidth="1"/>
    <col min="64" max="64" width="15.42578125" style="28" customWidth="1"/>
    <col min="65" max="65" width="19.5703125" style="28" customWidth="1"/>
    <col min="66" max="66" width="24.140625" style="28" customWidth="1"/>
    <col min="67" max="16384" width="9.140625" style="28"/>
  </cols>
  <sheetData>
    <row r="1" spans="1:63" ht="26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165" t="s">
        <v>137</v>
      </c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</row>
    <row r="2" spans="1:63" ht="40.5" customHeight="1" x14ac:dyDescent="0.25">
      <c r="A2" s="116" t="s">
        <v>130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117"/>
      <c r="AN2" s="117"/>
      <c r="AO2" s="78"/>
      <c r="AP2" s="78"/>
      <c r="AQ2" s="78"/>
      <c r="AR2" s="78"/>
      <c r="AS2" s="119"/>
      <c r="AT2" s="119"/>
      <c r="AU2" s="78"/>
      <c r="AV2" s="78"/>
      <c r="AW2" s="78"/>
      <c r="AX2" s="164" t="s">
        <v>129</v>
      </c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</row>
    <row r="3" spans="1:63" ht="21" customHeight="1" x14ac:dyDescent="0.25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80"/>
      <c r="AY3" s="80"/>
      <c r="AZ3" s="80"/>
      <c r="BA3" s="97"/>
      <c r="BB3" s="98"/>
      <c r="BC3" s="98"/>
      <c r="BD3" s="80"/>
      <c r="BE3" s="80"/>
      <c r="BF3" s="80"/>
      <c r="BG3" s="80"/>
      <c r="BH3" s="80"/>
      <c r="BI3" s="80"/>
      <c r="BJ3" s="80"/>
      <c r="BK3" s="81" t="s">
        <v>69</v>
      </c>
    </row>
    <row r="4" spans="1:63" s="72" customFormat="1" ht="43.5" customHeight="1" x14ac:dyDescent="0.25">
      <c r="A4" s="181" t="s">
        <v>3</v>
      </c>
      <c r="B4" s="183" t="s">
        <v>0</v>
      </c>
      <c r="C4" s="183"/>
      <c r="D4" s="183"/>
      <c r="E4" s="183"/>
      <c r="F4" s="183"/>
      <c r="G4" s="183"/>
      <c r="H4" s="172" t="s">
        <v>118</v>
      </c>
      <c r="I4" s="173"/>
      <c r="J4" s="173"/>
      <c r="K4" s="173"/>
      <c r="L4" s="173"/>
      <c r="M4" s="174"/>
      <c r="N4" s="172" t="s">
        <v>68</v>
      </c>
      <c r="O4" s="173"/>
      <c r="P4" s="173"/>
      <c r="Q4" s="173"/>
      <c r="R4" s="173"/>
      <c r="S4" s="174"/>
      <c r="T4" s="166" t="s">
        <v>138</v>
      </c>
      <c r="U4" s="166"/>
      <c r="V4" s="166"/>
      <c r="W4" s="166"/>
      <c r="X4" s="166"/>
      <c r="Y4" s="166"/>
      <c r="Z4" s="172" t="s">
        <v>66</v>
      </c>
      <c r="AA4" s="173"/>
      <c r="AB4" s="173"/>
      <c r="AC4" s="173"/>
      <c r="AD4" s="173"/>
      <c r="AE4" s="174"/>
      <c r="AF4" s="172" t="s">
        <v>64</v>
      </c>
      <c r="AG4" s="173"/>
      <c r="AH4" s="173"/>
      <c r="AI4" s="173"/>
      <c r="AJ4" s="173"/>
      <c r="AK4" s="174"/>
      <c r="AL4" s="172" t="s">
        <v>10</v>
      </c>
      <c r="AM4" s="173"/>
      <c r="AN4" s="173"/>
      <c r="AO4" s="173"/>
      <c r="AP4" s="173"/>
      <c r="AQ4" s="174"/>
      <c r="AR4" s="172" t="s">
        <v>120</v>
      </c>
      <c r="AS4" s="173"/>
      <c r="AT4" s="173"/>
      <c r="AU4" s="173"/>
      <c r="AV4" s="173"/>
      <c r="AW4" s="174"/>
      <c r="AX4" s="178" t="s">
        <v>67</v>
      </c>
      <c r="AY4" s="179"/>
      <c r="AZ4" s="179"/>
      <c r="BA4" s="179"/>
      <c r="BB4" s="179"/>
      <c r="BC4" s="180"/>
      <c r="BD4" s="178" t="s">
        <v>65</v>
      </c>
      <c r="BE4" s="179"/>
      <c r="BF4" s="179"/>
      <c r="BG4" s="179"/>
      <c r="BH4" s="179"/>
      <c r="BI4" s="180"/>
      <c r="BK4" s="168" t="s">
        <v>134</v>
      </c>
    </row>
    <row r="5" spans="1:63" ht="57.75" customHeight="1" x14ac:dyDescent="0.25">
      <c r="A5" s="182"/>
      <c r="B5" s="167" t="s">
        <v>58</v>
      </c>
      <c r="C5" s="167"/>
      <c r="D5" s="167"/>
      <c r="E5" s="168" t="s">
        <v>59</v>
      </c>
      <c r="F5" s="169"/>
      <c r="G5" s="169"/>
      <c r="H5" s="170" t="s">
        <v>58</v>
      </c>
      <c r="I5" s="170"/>
      <c r="J5" s="170"/>
      <c r="K5" s="175" t="s">
        <v>59</v>
      </c>
      <c r="L5" s="176"/>
      <c r="M5" s="177"/>
      <c r="N5" s="170" t="s">
        <v>58</v>
      </c>
      <c r="O5" s="170"/>
      <c r="P5" s="170"/>
      <c r="Q5" s="175" t="s">
        <v>59</v>
      </c>
      <c r="R5" s="176"/>
      <c r="S5" s="177"/>
      <c r="T5" s="170" t="s">
        <v>58</v>
      </c>
      <c r="U5" s="170"/>
      <c r="V5" s="170"/>
      <c r="W5" s="175" t="s">
        <v>59</v>
      </c>
      <c r="X5" s="176"/>
      <c r="Y5" s="177"/>
      <c r="Z5" s="170" t="s">
        <v>58</v>
      </c>
      <c r="AA5" s="170"/>
      <c r="AB5" s="170"/>
      <c r="AC5" s="175" t="s">
        <v>59</v>
      </c>
      <c r="AD5" s="176"/>
      <c r="AE5" s="177"/>
      <c r="AF5" s="170" t="s">
        <v>58</v>
      </c>
      <c r="AG5" s="170"/>
      <c r="AH5" s="170"/>
      <c r="AI5" s="175" t="s">
        <v>59</v>
      </c>
      <c r="AJ5" s="176"/>
      <c r="AK5" s="177"/>
      <c r="AL5" s="170" t="s">
        <v>58</v>
      </c>
      <c r="AM5" s="170"/>
      <c r="AN5" s="170"/>
      <c r="AO5" s="175" t="s">
        <v>59</v>
      </c>
      <c r="AP5" s="176"/>
      <c r="AQ5" s="177"/>
      <c r="AR5" s="170" t="s">
        <v>58</v>
      </c>
      <c r="AS5" s="170"/>
      <c r="AT5" s="170"/>
      <c r="AU5" s="175" t="s">
        <v>59</v>
      </c>
      <c r="AV5" s="176"/>
      <c r="AW5" s="177"/>
      <c r="AX5" s="170" t="s">
        <v>58</v>
      </c>
      <c r="AY5" s="170"/>
      <c r="AZ5" s="170"/>
      <c r="BA5" s="175" t="s">
        <v>59</v>
      </c>
      <c r="BB5" s="176"/>
      <c r="BC5" s="177"/>
      <c r="BD5" s="170" t="s">
        <v>58</v>
      </c>
      <c r="BE5" s="170"/>
      <c r="BF5" s="170"/>
      <c r="BG5" s="175" t="s">
        <v>59</v>
      </c>
      <c r="BH5" s="176"/>
      <c r="BI5" s="177"/>
      <c r="BK5" s="169"/>
    </row>
    <row r="6" spans="1:63" ht="15" x14ac:dyDescent="0.25">
      <c r="A6" s="30"/>
      <c r="B6" s="17" t="s">
        <v>1</v>
      </c>
      <c r="C6" s="17" t="s">
        <v>4</v>
      </c>
      <c r="D6" s="17" t="s">
        <v>5</v>
      </c>
      <c r="E6" s="52" t="s">
        <v>1</v>
      </c>
      <c r="F6" s="52" t="s">
        <v>4</v>
      </c>
      <c r="G6" s="52" t="s">
        <v>5</v>
      </c>
      <c r="H6" s="17" t="s">
        <v>1</v>
      </c>
      <c r="I6" s="60" t="s">
        <v>4</v>
      </c>
      <c r="J6" s="60" t="s">
        <v>5</v>
      </c>
      <c r="K6" s="52" t="s">
        <v>1</v>
      </c>
      <c r="L6" s="52" t="s">
        <v>4</v>
      </c>
      <c r="M6" s="52" t="s">
        <v>5</v>
      </c>
      <c r="N6" s="17" t="s">
        <v>1</v>
      </c>
      <c r="O6" s="60" t="s">
        <v>4</v>
      </c>
      <c r="P6" s="60" t="s">
        <v>5</v>
      </c>
      <c r="Q6" s="52" t="s">
        <v>1</v>
      </c>
      <c r="R6" s="52" t="s">
        <v>4</v>
      </c>
      <c r="S6" s="52" t="s">
        <v>5</v>
      </c>
      <c r="T6" s="17" t="s">
        <v>1</v>
      </c>
      <c r="U6" s="60" t="s">
        <v>4</v>
      </c>
      <c r="V6" s="60" t="s">
        <v>5</v>
      </c>
      <c r="W6" s="52" t="s">
        <v>1</v>
      </c>
      <c r="X6" s="52" t="s">
        <v>4</v>
      </c>
      <c r="Y6" s="52" t="s">
        <v>5</v>
      </c>
      <c r="Z6" s="17" t="s">
        <v>1</v>
      </c>
      <c r="AA6" s="60" t="s">
        <v>4</v>
      </c>
      <c r="AB6" s="60" t="s">
        <v>5</v>
      </c>
      <c r="AC6" s="52" t="s">
        <v>1</v>
      </c>
      <c r="AD6" s="52" t="s">
        <v>4</v>
      </c>
      <c r="AE6" s="52" t="s">
        <v>5</v>
      </c>
      <c r="AF6" s="17" t="s">
        <v>1</v>
      </c>
      <c r="AG6" s="60" t="s">
        <v>4</v>
      </c>
      <c r="AH6" s="60" t="s">
        <v>5</v>
      </c>
      <c r="AI6" s="52" t="s">
        <v>1</v>
      </c>
      <c r="AJ6" s="52" t="s">
        <v>4</v>
      </c>
      <c r="AK6" s="52" t="s">
        <v>5</v>
      </c>
      <c r="AL6" s="17" t="s">
        <v>1</v>
      </c>
      <c r="AM6" s="60" t="s">
        <v>4</v>
      </c>
      <c r="AN6" s="60" t="s">
        <v>5</v>
      </c>
      <c r="AO6" s="52" t="s">
        <v>1</v>
      </c>
      <c r="AP6" s="52" t="s">
        <v>4</v>
      </c>
      <c r="AQ6" s="52" t="s">
        <v>5</v>
      </c>
      <c r="AR6" s="17" t="s">
        <v>1</v>
      </c>
      <c r="AS6" s="60" t="s">
        <v>4</v>
      </c>
      <c r="AT6" s="60" t="s">
        <v>5</v>
      </c>
      <c r="AU6" s="52" t="s">
        <v>1</v>
      </c>
      <c r="AV6" s="52" t="s">
        <v>4</v>
      </c>
      <c r="AW6" s="52" t="s">
        <v>5</v>
      </c>
      <c r="AX6" s="17" t="s">
        <v>1</v>
      </c>
      <c r="AY6" s="60" t="s">
        <v>4</v>
      </c>
      <c r="AZ6" s="60" t="s">
        <v>5</v>
      </c>
      <c r="BA6" s="52" t="s">
        <v>1</v>
      </c>
      <c r="BB6" s="52" t="s">
        <v>4</v>
      </c>
      <c r="BC6" s="52" t="s">
        <v>5</v>
      </c>
      <c r="BD6" s="17" t="s">
        <v>1</v>
      </c>
      <c r="BE6" s="60" t="s">
        <v>4</v>
      </c>
      <c r="BF6" s="60" t="s">
        <v>5</v>
      </c>
      <c r="BG6" s="52" t="s">
        <v>1</v>
      </c>
      <c r="BH6" s="52" t="s">
        <v>4</v>
      </c>
      <c r="BI6" s="52" t="s">
        <v>5</v>
      </c>
      <c r="BK6" s="54"/>
    </row>
    <row r="7" spans="1:63" s="33" customFormat="1" ht="15" x14ac:dyDescent="0.25">
      <c r="A7" s="21" t="s">
        <v>78</v>
      </c>
      <c r="B7" s="48">
        <f>C7+D7</f>
        <v>645</v>
      </c>
      <c r="C7" s="148">
        <v>524</v>
      </c>
      <c r="D7" s="148">
        <v>121</v>
      </c>
      <c r="E7" s="53">
        <f>F7+G7</f>
        <v>1078372.27</v>
      </c>
      <c r="F7" s="3">
        <v>876072.98</v>
      </c>
      <c r="G7" s="3">
        <v>202299.29</v>
      </c>
      <c r="H7" s="51">
        <f>I7+J7</f>
        <v>768</v>
      </c>
      <c r="I7" s="148">
        <v>593</v>
      </c>
      <c r="J7" s="148">
        <v>175</v>
      </c>
      <c r="K7" s="53">
        <f t="shared" ref="K7:K19" si="0">L7+M7</f>
        <v>78702.92</v>
      </c>
      <c r="L7" s="3">
        <v>60769.31</v>
      </c>
      <c r="M7" s="3">
        <v>17933.61</v>
      </c>
      <c r="N7" s="51"/>
      <c r="O7" s="32"/>
      <c r="P7" s="32"/>
      <c r="Q7" s="53"/>
      <c r="R7" s="32"/>
      <c r="S7" s="32"/>
      <c r="T7" s="51">
        <f t="shared" ref="T7:T11" si="1">U7+V7</f>
        <v>1296</v>
      </c>
      <c r="U7" s="31">
        <v>953</v>
      </c>
      <c r="V7" s="31">
        <v>343</v>
      </c>
      <c r="W7" s="53">
        <f t="shared" ref="W7:W19" si="2">X7+Y7</f>
        <v>1207718.45</v>
      </c>
      <c r="X7" s="3">
        <v>888083.09</v>
      </c>
      <c r="Y7" s="3">
        <v>319635.36</v>
      </c>
      <c r="Z7" s="51">
        <f>AA7+AB7</f>
        <v>2865</v>
      </c>
      <c r="AA7" s="148">
        <v>2421</v>
      </c>
      <c r="AB7" s="148">
        <v>444</v>
      </c>
      <c r="AC7" s="53">
        <f t="shared" ref="AC7:AC19" si="3">AD7+AE7</f>
        <v>1826873.33</v>
      </c>
      <c r="AD7" s="3">
        <v>1543755.79</v>
      </c>
      <c r="AE7" s="3">
        <v>283117.53999999998</v>
      </c>
      <c r="AF7" s="51">
        <f t="shared" ref="AF7:AF11" si="4">AG7+AH7</f>
        <v>1032</v>
      </c>
      <c r="AG7" s="148">
        <v>867</v>
      </c>
      <c r="AH7" s="148">
        <v>165</v>
      </c>
      <c r="AI7" s="53">
        <f t="shared" ref="AI7:AI19" si="5">AJ7+AK7</f>
        <v>388044.75</v>
      </c>
      <c r="AJ7" s="3">
        <v>326002.71000000002</v>
      </c>
      <c r="AK7" s="3">
        <v>62042.04</v>
      </c>
      <c r="AL7" s="51">
        <f t="shared" ref="AL7:AL13" si="6">AM7+AN7</f>
        <v>263</v>
      </c>
      <c r="AM7" s="148">
        <v>218</v>
      </c>
      <c r="AN7" s="148">
        <v>45</v>
      </c>
      <c r="AO7" s="53">
        <f t="shared" ref="AO7:AO13" si="7">AP7+AQ7</f>
        <v>3551040.48</v>
      </c>
      <c r="AP7" s="3">
        <v>2943448</v>
      </c>
      <c r="AQ7" s="3">
        <v>607592.48</v>
      </c>
      <c r="AR7" s="51">
        <f t="shared" ref="AR7:AR11" si="8">AS7+AT7</f>
        <v>88</v>
      </c>
      <c r="AS7" s="11">
        <v>49</v>
      </c>
      <c r="AT7" s="11">
        <v>39</v>
      </c>
      <c r="AU7" s="53">
        <f t="shared" ref="AU7:AU63" si="9">AV7+AW7</f>
        <v>555427.61</v>
      </c>
      <c r="AV7" s="3">
        <v>309272.19</v>
      </c>
      <c r="AW7" s="3">
        <v>246155.42</v>
      </c>
      <c r="AX7" s="51">
        <f t="shared" ref="AX7:AX11" si="10">AY7+AZ7</f>
        <v>1254</v>
      </c>
      <c r="AY7" s="31">
        <v>862</v>
      </c>
      <c r="AZ7" s="31">
        <v>392</v>
      </c>
      <c r="BA7" s="53">
        <f t="shared" ref="BA7:BA19" si="11">BB7+BC7</f>
        <v>124697.76000000001</v>
      </c>
      <c r="BB7" s="3">
        <v>85717.28</v>
      </c>
      <c r="BC7" s="3">
        <v>38980.480000000003</v>
      </c>
      <c r="BD7" s="51">
        <f t="shared" ref="BD7:BD10" si="12">BE7+BF7</f>
        <v>126</v>
      </c>
      <c r="BE7" s="31">
        <v>87</v>
      </c>
      <c r="BF7" s="31">
        <v>39</v>
      </c>
      <c r="BG7" s="53">
        <f t="shared" ref="BG7:BG10" si="13">BH7+BI7</f>
        <v>88366.319999999992</v>
      </c>
      <c r="BH7" s="3">
        <v>61014.84</v>
      </c>
      <c r="BI7" s="3">
        <v>27351.48</v>
      </c>
      <c r="BK7" s="55">
        <f t="shared" ref="BK7:BK38" si="14">E7+K7+Q7+W7+AC7+AI7+AO7+AU7+BA7+BG7</f>
        <v>8899243.8899999987</v>
      </c>
    </row>
    <row r="8" spans="1:63" s="33" customFormat="1" ht="15" x14ac:dyDescent="0.25">
      <c r="A8" s="21" t="s">
        <v>79</v>
      </c>
      <c r="B8" s="48">
        <f>C8+D8</f>
        <v>3033</v>
      </c>
      <c r="C8" s="148">
        <v>556</v>
      </c>
      <c r="D8" s="148">
        <v>2477</v>
      </c>
      <c r="E8" s="53">
        <f t="shared" ref="E8:E10" si="15">F8+G8</f>
        <v>5070857.5199999996</v>
      </c>
      <c r="F8" s="3">
        <v>929573.62</v>
      </c>
      <c r="G8" s="3">
        <v>4141283.9</v>
      </c>
      <c r="H8" s="51">
        <f>I8+J8</f>
        <v>3512</v>
      </c>
      <c r="I8" s="148">
        <v>425</v>
      </c>
      <c r="J8" s="148">
        <v>3087</v>
      </c>
      <c r="K8" s="53">
        <f t="shared" si="0"/>
        <v>594863.04</v>
      </c>
      <c r="L8" s="3">
        <v>71986.559999999998</v>
      </c>
      <c r="M8" s="3">
        <v>522876.48</v>
      </c>
      <c r="N8" s="51"/>
      <c r="O8" s="32"/>
      <c r="P8" s="32"/>
      <c r="Q8" s="53"/>
      <c r="R8" s="32"/>
      <c r="S8" s="32"/>
      <c r="T8" s="51">
        <f t="shared" si="1"/>
        <v>6013</v>
      </c>
      <c r="U8" s="31">
        <v>721</v>
      </c>
      <c r="V8" s="31">
        <v>5292</v>
      </c>
      <c r="W8" s="53">
        <f t="shared" si="2"/>
        <v>5285794.5200000005</v>
      </c>
      <c r="X8" s="3">
        <v>633803.06999999995</v>
      </c>
      <c r="Y8" s="3">
        <v>4651991.45</v>
      </c>
      <c r="Z8" s="51">
        <f t="shared" ref="Z8:Z11" si="16">AA8+AB8</f>
        <v>13832</v>
      </c>
      <c r="AA8" s="148">
        <v>1855</v>
      </c>
      <c r="AB8" s="148">
        <v>11977</v>
      </c>
      <c r="AC8" s="53">
        <f t="shared" si="3"/>
        <v>12362821.67</v>
      </c>
      <c r="AD8" s="3">
        <v>1657969.51</v>
      </c>
      <c r="AE8" s="3">
        <v>10704852.16</v>
      </c>
      <c r="AF8" s="51">
        <f t="shared" si="4"/>
        <v>5742</v>
      </c>
      <c r="AG8" s="148">
        <v>794</v>
      </c>
      <c r="AH8" s="148">
        <v>4948</v>
      </c>
      <c r="AI8" s="53">
        <f t="shared" si="5"/>
        <v>2587402.4899999998</v>
      </c>
      <c r="AJ8" s="3">
        <v>357784.32000000001</v>
      </c>
      <c r="AK8" s="3">
        <v>2229618.17</v>
      </c>
      <c r="AL8" s="51">
        <f t="shared" si="6"/>
        <v>1582</v>
      </c>
      <c r="AM8" s="148">
        <v>197</v>
      </c>
      <c r="AN8" s="148">
        <v>1385</v>
      </c>
      <c r="AO8" s="53">
        <f t="shared" si="7"/>
        <v>29004367.550000001</v>
      </c>
      <c r="AP8" s="3">
        <v>3611795.45</v>
      </c>
      <c r="AQ8" s="3">
        <v>25392572.100000001</v>
      </c>
      <c r="AR8" s="51">
        <f t="shared" si="8"/>
        <v>426</v>
      </c>
      <c r="AS8" s="31">
        <v>52</v>
      </c>
      <c r="AT8" s="31">
        <v>374</v>
      </c>
      <c r="AU8" s="53">
        <f t="shared" si="9"/>
        <v>3274959.32</v>
      </c>
      <c r="AV8" s="3">
        <v>399760.29</v>
      </c>
      <c r="AW8" s="3">
        <v>2875199.03</v>
      </c>
      <c r="AX8" s="51">
        <f t="shared" si="10"/>
        <v>7215</v>
      </c>
      <c r="AY8" s="31">
        <v>1037</v>
      </c>
      <c r="AZ8" s="31">
        <v>6178</v>
      </c>
      <c r="BA8" s="53">
        <f t="shared" si="11"/>
        <v>928843.5</v>
      </c>
      <c r="BB8" s="3">
        <v>133501.14000000001</v>
      </c>
      <c r="BC8" s="3">
        <v>795342.36</v>
      </c>
      <c r="BD8" s="51">
        <f t="shared" si="12"/>
        <v>534</v>
      </c>
      <c r="BE8" s="31">
        <v>77</v>
      </c>
      <c r="BF8" s="31">
        <v>457</v>
      </c>
      <c r="BG8" s="53">
        <f t="shared" si="13"/>
        <v>398533.76999999996</v>
      </c>
      <c r="BH8" s="3">
        <v>57466.48</v>
      </c>
      <c r="BI8" s="3">
        <v>341067.29</v>
      </c>
      <c r="BK8" s="55">
        <f t="shared" si="14"/>
        <v>59508443.380000003</v>
      </c>
    </row>
    <row r="9" spans="1:63" s="33" customFormat="1" ht="15" x14ac:dyDescent="0.25">
      <c r="A9" s="21" t="s">
        <v>80</v>
      </c>
      <c r="B9" s="51">
        <f>C9+D9</f>
        <v>1749</v>
      </c>
      <c r="C9" s="148">
        <v>745</v>
      </c>
      <c r="D9" s="148">
        <v>1004</v>
      </c>
      <c r="E9" s="53">
        <f t="shared" si="15"/>
        <v>2924144.35</v>
      </c>
      <c r="F9" s="3">
        <v>1245561.77</v>
      </c>
      <c r="G9" s="3">
        <v>1678582.58</v>
      </c>
      <c r="H9" s="51">
        <f t="shared" ref="H9:H11" si="17">I9+J9</f>
        <v>2243</v>
      </c>
      <c r="I9" s="148">
        <v>806</v>
      </c>
      <c r="J9" s="148">
        <v>1437</v>
      </c>
      <c r="K9" s="53">
        <f t="shared" si="0"/>
        <v>222639.03</v>
      </c>
      <c r="L9" s="3">
        <v>80003.149999999994</v>
      </c>
      <c r="M9" s="3">
        <v>142635.88</v>
      </c>
      <c r="N9" s="51"/>
      <c r="O9" s="32"/>
      <c r="P9" s="32"/>
      <c r="Q9" s="53"/>
      <c r="R9" s="32"/>
      <c r="S9" s="32"/>
      <c r="T9" s="51">
        <f t="shared" si="1"/>
        <v>2676</v>
      </c>
      <c r="U9" s="31">
        <v>974</v>
      </c>
      <c r="V9" s="31">
        <v>1702</v>
      </c>
      <c r="W9" s="53">
        <f t="shared" si="2"/>
        <v>2725719.7800000003</v>
      </c>
      <c r="X9" s="3">
        <v>992096.81</v>
      </c>
      <c r="Y9" s="3">
        <v>1733622.97</v>
      </c>
      <c r="Z9" s="51">
        <f t="shared" si="16"/>
        <v>6844</v>
      </c>
      <c r="AA9" s="148">
        <v>2741</v>
      </c>
      <c r="AB9" s="148">
        <v>4103</v>
      </c>
      <c r="AC9" s="53">
        <f t="shared" si="3"/>
        <v>4723088.0500000007</v>
      </c>
      <c r="AD9" s="3">
        <v>1891581.58</v>
      </c>
      <c r="AE9" s="3">
        <v>2831506.47</v>
      </c>
      <c r="AF9" s="51">
        <f t="shared" si="4"/>
        <v>3203</v>
      </c>
      <c r="AG9" s="148">
        <v>1216</v>
      </c>
      <c r="AH9" s="148">
        <v>1987</v>
      </c>
      <c r="AI9" s="53">
        <f t="shared" si="5"/>
        <v>1087476.69</v>
      </c>
      <c r="AJ9" s="3">
        <v>412854.09</v>
      </c>
      <c r="AK9" s="3">
        <v>674622.6</v>
      </c>
      <c r="AL9" s="51">
        <f t="shared" si="6"/>
        <v>750</v>
      </c>
      <c r="AM9" s="148">
        <v>250</v>
      </c>
      <c r="AN9" s="148">
        <v>500</v>
      </c>
      <c r="AO9" s="53">
        <f t="shared" si="7"/>
        <v>9917729.8500000015</v>
      </c>
      <c r="AP9" s="3">
        <v>3305909.95</v>
      </c>
      <c r="AQ9" s="3">
        <v>6611819.9000000004</v>
      </c>
      <c r="AR9" s="51">
        <f t="shared" si="8"/>
        <v>232</v>
      </c>
      <c r="AS9" s="31">
        <v>79</v>
      </c>
      <c r="AT9" s="31">
        <v>153</v>
      </c>
      <c r="AU9" s="53">
        <f t="shared" si="9"/>
        <v>1640890.15</v>
      </c>
      <c r="AV9" s="3">
        <v>558751.39</v>
      </c>
      <c r="AW9" s="3">
        <v>1082138.76</v>
      </c>
      <c r="AX9" s="51">
        <f t="shared" si="10"/>
        <v>3049</v>
      </c>
      <c r="AY9" s="31">
        <v>1109</v>
      </c>
      <c r="AZ9" s="31">
        <v>1940</v>
      </c>
      <c r="BA9" s="53">
        <f t="shared" si="11"/>
        <v>303192.56</v>
      </c>
      <c r="BB9" s="3">
        <v>110278.96</v>
      </c>
      <c r="BC9" s="3">
        <v>192913.6</v>
      </c>
      <c r="BD9" s="51">
        <f t="shared" si="12"/>
        <v>285</v>
      </c>
      <c r="BE9" s="31">
        <v>104</v>
      </c>
      <c r="BF9" s="31">
        <v>181</v>
      </c>
      <c r="BG9" s="53">
        <f t="shared" si="13"/>
        <v>199876.2</v>
      </c>
      <c r="BH9" s="3">
        <v>72937.279999999999</v>
      </c>
      <c r="BI9" s="3">
        <v>126938.92</v>
      </c>
      <c r="BK9" s="55">
        <f t="shared" si="14"/>
        <v>23744756.659999996</v>
      </c>
    </row>
    <row r="10" spans="1:63" s="33" customFormat="1" ht="15" x14ac:dyDescent="0.25">
      <c r="A10" s="21" t="s">
        <v>81</v>
      </c>
      <c r="B10" s="51">
        <f>C10+D10</f>
        <v>1347</v>
      </c>
      <c r="C10" s="148">
        <v>570</v>
      </c>
      <c r="D10" s="148">
        <v>777</v>
      </c>
      <c r="E10" s="53">
        <f t="shared" si="15"/>
        <v>2252042.56</v>
      </c>
      <c r="F10" s="3">
        <v>952980.15</v>
      </c>
      <c r="G10" s="3">
        <v>1299062.4099999999</v>
      </c>
      <c r="H10" s="51">
        <f t="shared" si="17"/>
        <v>1206</v>
      </c>
      <c r="I10" s="148">
        <v>584</v>
      </c>
      <c r="J10" s="148">
        <v>622</v>
      </c>
      <c r="K10" s="53">
        <f t="shared" si="0"/>
        <v>274281.69</v>
      </c>
      <c r="L10" s="3">
        <v>132819.66</v>
      </c>
      <c r="M10" s="3">
        <v>141462.03</v>
      </c>
      <c r="N10" s="51"/>
      <c r="O10" s="32"/>
      <c r="P10" s="32"/>
      <c r="Q10" s="53"/>
      <c r="R10" s="32"/>
      <c r="S10" s="32"/>
      <c r="T10" s="51">
        <f t="shared" si="1"/>
        <v>2965</v>
      </c>
      <c r="U10" s="31">
        <v>1153</v>
      </c>
      <c r="V10" s="31">
        <v>1812</v>
      </c>
      <c r="W10" s="53">
        <f t="shared" si="2"/>
        <v>2548386.33</v>
      </c>
      <c r="X10" s="3">
        <v>990991.38</v>
      </c>
      <c r="Y10" s="3">
        <v>1557394.95</v>
      </c>
      <c r="Z10" s="51">
        <f t="shared" si="16"/>
        <v>6017</v>
      </c>
      <c r="AA10" s="148">
        <v>2503</v>
      </c>
      <c r="AB10" s="148">
        <v>3514</v>
      </c>
      <c r="AC10" s="53">
        <f t="shared" si="3"/>
        <v>4319546.47</v>
      </c>
      <c r="AD10" s="3">
        <v>1796879.64</v>
      </c>
      <c r="AE10" s="3">
        <v>2522666.83</v>
      </c>
      <c r="AF10" s="51">
        <f t="shared" si="4"/>
        <v>2519</v>
      </c>
      <c r="AG10" s="148">
        <v>803</v>
      </c>
      <c r="AH10" s="148">
        <v>1716</v>
      </c>
      <c r="AI10" s="53">
        <f t="shared" si="5"/>
        <v>938746.74</v>
      </c>
      <c r="AJ10" s="3">
        <v>299251.14</v>
      </c>
      <c r="AK10" s="3">
        <v>639495.6</v>
      </c>
      <c r="AL10" s="51">
        <f t="shared" si="6"/>
        <v>577</v>
      </c>
      <c r="AM10" s="148">
        <v>205</v>
      </c>
      <c r="AN10" s="148">
        <v>372</v>
      </c>
      <c r="AO10" s="53">
        <f t="shared" si="7"/>
        <v>7903490.8200000003</v>
      </c>
      <c r="AP10" s="3">
        <v>2807999.34</v>
      </c>
      <c r="AQ10" s="3">
        <v>5095491.4800000004</v>
      </c>
      <c r="AR10" s="51">
        <f t="shared" si="8"/>
        <v>191</v>
      </c>
      <c r="AS10" s="31">
        <v>61</v>
      </c>
      <c r="AT10" s="31">
        <v>130</v>
      </c>
      <c r="AU10" s="53">
        <f t="shared" si="9"/>
        <v>1253108.77</v>
      </c>
      <c r="AV10" s="3">
        <v>400207.51</v>
      </c>
      <c r="AW10" s="3">
        <v>852901.26</v>
      </c>
      <c r="AX10" s="51">
        <f t="shared" si="10"/>
        <v>2439</v>
      </c>
      <c r="AY10" s="31">
        <v>943</v>
      </c>
      <c r="AZ10" s="31">
        <v>1496</v>
      </c>
      <c r="BA10" s="53">
        <f t="shared" si="11"/>
        <v>242534.15999999997</v>
      </c>
      <c r="BB10" s="3">
        <v>93771.92</v>
      </c>
      <c r="BC10" s="3">
        <v>148762.23999999999</v>
      </c>
      <c r="BD10" s="51">
        <f t="shared" si="12"/>
        <v>232</v>
      </c>
      <c r="BE10" s="31">
        <v>90</v>
      </c>
      <c r="BF10" s="31">
        <v>142</v>
      </c>
      <c r="BG10" s="53">
        <f t="shared" si="13"/>
        <v>162706.23999999999</v>
      </c>
      <c r="BH10" s="3">
        <v>63118.8</v>
      </c>
      <c r="BI10" s="3">
        <v>99587.44</v>
      </c>
      <c r="BK10" s="55">
        <f t="shared" si="14"/>
        <v>19894843.779999997</v>
      </c>
    </row>
    <row r="11" spans="1:63" s="33" customFormat="1" ht="15" x14ac:dyDescent="0.25">
      <c r="A11" s="21" t="s">
        <v>11</v>
      </c>
      <c r="B11" s="51"/>
      <c r="C11" s="31"/>
      <c r="D11" s="31"/>
      <c r="E11" s="53"/>
      <c r="F11" s="3"/>
      <c r="G11" s="3"/>
      <c r="H11" s="51">
        <f t="shared" si="17"/>
        <v>1130</v>
      </c>
      <c r="I11" s="148">
        <v>321</v>
      </c>
      <c r="J11" s="148">
        <v>809</v>
      </c>
      <c r="K11" s="53">
        <f t="shared" si="0"/>
        <v>92332.01</v>
      </c>
      <c r="L11" s="3">
        <v>26228.83</v>
      </c>
      <c r="M11" s="3">
        <v>66103.179999999993</v>
      </c>
      <c r="N11" s="51"/>
      <c r="O11" s="32"/>
      <c r="P11" s="32"/>
      <c r="Q11" s="53"/>
      <c r="R11" s="32"/>
      <c r="S11" s="32"/>
      <c r="T11" s="51">
        <f t="shared" si="1"/>
        <v>2703</v>
      </c>
      <c r="U11" s="31">
        <v>632</v>
      </c>
      <c r="V11" s="31">
        <v>2071</v>
      </c>
      <c r="W11" s="53">
        <f t="shared" si="2"/>
        <v>2406096.9699999997</v>
      </c>
      <c r="X11" s="3">
        <v>562579.82999999996</v>
      </c>
      <c r="Y11" s="3">
        <v>1843517.14</v>
      </c>
      <c r="Z11" s="51">
        <f t="shared" si="16"/>
        <v>17529</v>
      </c>
      <c r="AA11" s="148">
        <v>4432</v>
      </c>
      <c r="AB11" s="148">
        <v>13097</v>
      </c>
      <c r="AC11" s="53">
        <f t="shared" si="3"/>
        <v>13214472.720000001</v>
      </c>
      <c r="AD11" s="3">
        <v>3341122.89</v>
      </c>
      <c r="AE11" s="3">
        <v>9873349.8300000001</v>
      </c>
      <c r="AF11" s="51">
        <f t="shared" si="4"/>
        <v>5175</v>
      </c>
      <c r="AG11" s="148">
        <v>955</v>
      </c>
      <c r="AH11" s="148">
        <v>4220</v>
      </c>
      <c r="AI11" s="53">
        <f t="shared" si="5"/>
        <v>2691000.1</v>
      </c>
      <c r="AJ11" s="3">
        <v>496600.02</v>
      </c>
      <c r="AK11" s="3">
        <v>2194400.08</v>
      </c>
      <c r="AL11" s="51">
        <f t="shared" si="6"/>
        <v>122</v>
      </c>
      <c r="AM11" s="148">
        <v>2</v>
      </c>
      <c r="AN11" s="148">
        <v>120</v>
      </c>
      <c r="AO11" s="53">
        <f t="shared" si="7"/>
        <v>2795474.9</v>
      </c>
      <c r="AP11" s="3">
        <v>45827.46</v>
      </c>
      <c r="AQ11" s="3">
        <v>2749647.44</v>
      </c>
      <c r="AR11" s="51">
        <f t="shared" si="8"/>
        <v>413</v>
      </c>
      <c r="AS11" s="31">
        <v>104</v>
      </c>
      <c r="AT11" s="31">
        <v>309</v>
      </c>
      <c r="AU11" s="53">
        <f t="shared" si="9"/>
        <v>2737594.0999999996</v>
      </c>
      <c r="AV11" s="3">
        <v>689369.94</v>
      </c>
      <c r="AW11" s="3">
        <v>2048224.16</v>
      </c>
      <c r="AX11" s="51">
        <f t="shared" si="10"/>
        <v>7575</v>
      </c>
      <c r="AY11" s="31">
        <v>1828</v>
      </c>
      <c r="AZ11" s="31">
        <v>5747</v>
      </c>
      <c r="BA11" s="53">
        <f t="shared" si="11"/>
        <v>933616.5</v>
      </c>
      <c r="BB11" s="3">
        <v>225300.46</v>
      </c>
      <c r="BC11" s="3">
        <v>708316.04</v>
      </c>
      <c r="BD11" s="51"/>
      <c r="BE11" s="31"/>
      <c r="BF11" s="31"/>
      <c r="BG11" s="53"/>
      <c r="BH11" s="32"/>
      <c r="BI11" s="32"/>
      <c r="BK11" s="55">
        <f t="shared" si="14"/>
        <v>24870587.299999997</v>
      </c>
    </row>
    <row r="12" spans="1:63" s="33" customFormat="1" ht="15" x14ac:dyDescent="0.25">
      <c r="A12" s="21" t="s">
        <v>12</v>
      </c>
      <c r="B12" s="51"/>
      <c r="C12" s="31"/>
      <c r="D12" s="31"/>
      <c r="E12" s="53"/>
      <c r="F12" s="3"/>
      <c r="G12" s="3"/>
      <c r="H12" s="51">
        <f t="shared" ref="H12:H25" si="18">I12+J12</f>
        <v>1651</v>
      </c>
      <c r="I12" s="148">
        <v>353</v>
      </c>
      <c r="J12" s="148">
        <v>1298</v>
      </c>
      <c r="K12" s="53">
        <f t="shared" si="0"/>
        <v>217354.58000000002</v>
      </c>
      <c r="L12" s="3">
        <v>46472.54</v>
      </c>
      <c r="M12" s="3">
        <v>170882.04</v>
      </c>
      <c r="N12" s="51"/>
      <c r="O12" s="32"/>
      <c r="P12" s="32"/>
      <c r="Q12" s="53"/>
      <c r="R12" s="32"/>
      <c r="S12" s="32"/>
      <c r="T12" s="51">
        <f t="shared" ref="T12:T16" si="19">U12+V12</f>
        <v>2525</v>
      </c>
      <c r="U12" s="31">
        <v>511</v>
      </c>
      <c r="V12" s="31">
        <v>2014</v>
      </c>
      <c r="W12" s="53">
        <f t="shared" si="2"/>
        <v>2306199.6799999997</v>
      </c>
      <c r="X12" s="3">
        <v>466720.01</v>
      </c>
      <c r="Y12" s="3">
        <v>1839479.67</v>
      </c>
      <c r="Z12" s="51">
        <f t="shared" ref="Z12:Z25" si="20">AA12+AB12</f>
        <v>22676</v>
      </c>
      <c r="AA12" s="148">
        <v>4843</v>
      </c>
      <c r="AB12" s="148">
        <v>17833</v>
      </c>
      <c r="AC12" s="53">
        <f t="shared" si="3"/>
        <v>15465857.6</v>
      </c>
      <c r="AD12" s="3">
        <v>3303102.33</v>
      </c>
      <c r="AE12" s="3">
        <v>12162755.27</v>
      </c>
      <c r="AF12" s="51">
        <f t="shared" ref="AF12:AF16" si="21">AG12+AH12</f>
        <v>5916</v>
      </c>
      <c r="AG12" s="148">
        <v>1017</v>
      </c>
      <c r="AH12" s="148">
        <v>4899</v>
      </c>
      <c r="AI12" s="53">
        <f t="shared" si="5"/>
        <v>3367419.54</v>
      </c>
      <c r="AJ12" s="3">
        <v>578881.96</v>
      </c>
      <c r="AK12" s="3">
        <v>2788537.58</v>
      </c>
      <c r="AL12" s="51">
        <f t="shared" si="6"/>
        <v>402</v>
      </c>
      <c r="AM12" s="148">
        <v>63</v>
      </c>
      <c r="AN12" s="148">
        <v>339</v>
      </c>
      <c r="AO12" s="53">
        <f t="shared" si="7"/>
        <v>7135594.1200000001</v>
      </c>
      <c r="AP12" s="3">
        <v>1118264.75</v>
      </c>
      <c r="AQ12" s="3">
        <v>6017329.3700000001</v>
      </c>
      <c r="AR12" s="51">
        <f t="shared" ref="AR12:AR25" si="22">AS12+AT12</f>
        <v>403</v>
      </c>
      <c r="AS12" s="31">
        <v>81</v>
      </c>
      <c r="AT12" s="31">
        <v>322</v>
      </c>
      <c r="AU12" s="53">
        <f t="shared" si="9"/>
        <v>2745301.82</v>
      </c>
      <c r="AV12" s="3">
        <v>551785.23</v>
      </c>
      <c r="AW12" s="3">
        <v>2193516.59</v>
      </c>
      <c r="AX12" s="51">
        <f t="shared" ref="AX12:AX22" si="23">AY12+AZ12</f>
        <v>6626</v>
      </c>
      <c r="AY12" s="31">
        <v>1348</v>
      </c>
      <c r="AZ12" s="31">
        <v>5278</v>
      </c>
      <c r="BA12" s="53">
        <f t="shared" si="11"/>
        <v>827099.44</v>
      </c>
      <c r="BB12" s="3">
        <v>168265.93</v>
      </c>
      <c r="BC12" s="3">
        <v>658833.51</v>
      </c>
      <c r="BD12" s="51">
        <f t="shared" ref="BD12:BD14" si="24">BE12+BF12</f>
        <v>375</v>
      </c>
      <c r="BE12" s="31">
        <v>76</v>
      </c>
      <c r="BF12" s="31">
        <v>299</v>
      </c>
      <c r="BG12" s="53">
        <f t="shared" ref="BG12:BG14" si="25">BH12+BI12</f>
        <v>262995</v>
      </c>
      <c r="BH12" s="3">
        <v>53300.32</v>
      </c>
      <c r="BI12" s="3">
        <v>209694.68</v>
      </c>
      <c r="BK12" s="55">
        <f t="shared" si="14"/>
        <v>32327821.780000001</v>
      </c>
    </row>
    <row r="13" spans="1:63" s="33" customFormat="1" ht="30" x14ac:dyDescent="0.25">
      <c r="A13" s="21" t="s">
        <v>13</v>
      </c>
      <c r="B13" s="51"/>
      <c r="C13" s="31"/>
      <c r="D13" s="31"/>
      <c r="E13" s="53"/>
      <c r="F13" s="3"/>
      <c r="G13" s="3"/>
      <c r="H13" s="51">
        <f t="shared" si="18"/>
        <v>8152</v>
      </c>
      <c r="I13" s="148">
        <v>2870</v>
      </c>
      <c r="J13" s="148">
        <v>5282</v>
      </c>
      <c r="K13" s="53">
        <f t="shared" si="0"/>
        <v>850070.63000000012</v>
      </c>
      <c r="L13" s="3">
        <v>299276.58</v>
      </c>
      <c r="M13" s="3">
        <v>550794.05000000005</v>
      </c>
      <c r="N13" s="48">
        <f>O13+P13</f>
        <v>2892</v>
      </c>
      <c r="O13" s="148">
        <v>957</v>
      </c>
      <c r="P13" s="148">
        <v>1935</v>
      </c>
      <c r="Q13" s="53">
        <f t="shared" ref="Q13" si="26">R13+S13</f>
        <v>1338569.52</v>
      </c>
      <c r="R13" s="3">
        <v>442949.87</v>
      </c>
      <c r="S13" s="3">
        <v>895619.65</v>
      </c>
      <c r="T13" s="51">
        <f t="shared" si="19"/>
        <v>11173</v>
      </c>
      <c r="U13" s="31">
        <v>3414</v>
      </c>
      <c r="V13" s="31">
        <v>7759</v>
      </c>
      <c r="W13" s="53">
        <f t="shared" si="2"/>
        <v>10076716.76</v>
      </c>
      <c r="X13" s="3">
        <v>3079021.84</v>
      </c>
      <c r="Y13" s="3">
        <v>6997694.9199999999</v>
      </c>
      <c r="Z13" s="51">
        <f t="shared" si="20"/>
        <v>22455</v>
      </c>
      <c r="AA13" s="148">
        <v>7564</v>
      </c>
      <c r="AB13" s="148">
        <v>14891</v>
      </c>
      <c r="AC13" s="53">
        <f t="shared" si="3"/>
        <v>20175139.43</v>
      </c>
      <c r="AD13" s="3">
        <v>6796025.5899999999</v>
      </c>
      <c r="AE13" s="3">
        <v>13379113.84</v>
      </c>
      <c r="AF13" s="51">
        <f t="shared" si="21"/>
        <v>3204</v>
      </c>
      <c r="AG13" s="148">
        <v>897</v>
      </c>
      <c r="AH13" s="148">
        <v>2307</v>
      </c>
      <c r="AI13" s="53">
        <f t="shared" si="5"/>
        <v>2196678.7999999998</v>
      </c>
      <c r="AJ13" s="3">
        <v>614987.79</v>
      </c>
      <c r="AK13" s="3">
        <v>1581691.01</v>
      </c>
      <c r="AL13" s="51">
        <f t="shared" si="6"/>
        <v>3500</v>
      </c>
      <c r="AM13" s="148">
        <v>1123</v>
      </c>
      <c r="AN13" s="148">
        <v>2377</v>
      </c>
      <c r="AO13" s="53">
        <f t="shared" si="7"/>
        <v>72975735.75999999</v>
      </c>
      <c r="AP13" s="3">
        <v>23414786.07</v>
      </c>
      <c r="AQ13" s="3">
        <v>49560949.689999998</v>
      </c>
      <c r="AR13" s="51">
        <f t="shared" si="22"/>
        <v>713</v>
      </c>
      <c r="AS13" s="31">
        <v>229</v>
      </c>
      <c r="AT13" s="31">
        <v>484</v>
      </c>
      <c r="AU13" s="53">
        <f t="shared" si="9"/>
        <v>8598771.5500000007</v>
      </c>
      <c r="AV13" s="3">
        <v>2761737.29</v>
      </c>
      <c r="AW13" s="3">
        <v>5837034.2599999998</v>
      </c>
      <c r="AX13" s="51">
        <f t="shared" si="23"/>
        <v>4232</v>
      </c>
      <c r="AY13" s="31">
        <v>1271</v>
      </c>
      <c r="AZ13" s="31">
        <v>2961</v>
      </c>
      <c r="BA13" s="53">
        <f t="shared" si="11"/>
        <v>2214791.04</v>
      </c>
      <c r="BB13" s="3">
        <v>665169.99</v>
      </c>
      <c r="BC13" s="3">
        <v>1549621.05</v>
      </c>
      <c r="BD13" s="51">
        <f t="shared" si="24"/>
        <v>4094</v>
      </c>
      <c r="BE13" s="31">
        <v>1229</v>
      </c>
      <c r="BF13" s="31">
        <v>2865</v>
      </c>
      <c r="BG13" s="53">
        <f t="shared" si="25"/>
        <v>3415962.87</v>
      </c>
      <c r="BH13" s="3">
        <v>1025456.37</v>
      </c>
      <c r="BI13" s="3">
        <v>2390506.5</v>
      </c>
      <c r="BK13" s="55">
        <f t="shared" si="14"/>
        <v>121842436.36</v>
      </c>
    </row>
    <row r="14" spans="1:63" s="33" customFormat="1" ht="19.5" customHeight="1" x14ac:dyDescent="0.25">
      <c r="A14" s="21" t="s">
        <v>14</v>
      </c>
      <c r="B14" s="51"/>
      <c r="C14" s="31"/>
      <c r="D14" s="31"/>
      <c r="E14" s="53"/>
      <c r="F14" s="3"/>
      <c r="G14" s="3"/>
      <c r="H14" s="51">
        <f t="shared" si="18"/>
        <v>3090</v>
      </c>
      <c r="I14" s="148">
        <v>895</v>
      </c>
      <c r="J14" s="148">
        <v>2195</v>
      </c>
      <c r="K14" s="53">
        <f t="shared" si="0"/>
        <v>290186.14</v>
      </c>
      <c r="L14" s="3">
        <v>84050.68</v>
      </c>
      <c r="M14" s="3">
        <v>206135.46</v>
      </c>
      <c r="N14" s="51"/>
      <c r="O14" s="32"/>
      <c r="P14" s="32"/>
      <c r="Q14" s="53"/>
      <c r="R14" s="32"/>
      <c r="S14" s="32"/>
      <c r="T14" s="51">
        <f t="shared" si="19"/>
        <v>6002</v>
      </c>
      <c r="U14" s="31">
        <v>1655</v>
      </c>
      <c r="V14" s="31">
        <v>4347</v>
      </c>
      <c r="W14" s="53">
        <f t="shared" si="2"/>
        <v>4928202.53</v>
      </c>
      <c r="X14" s="3">
        <v>1358909.56</v>
      </c>
      <c r="Y14" s="3">
        <v>3569292.97</v>
      </c>
      <c r="Z14" s="51">
        <f t="shared" si="20"/>
        <v>35301</v>
      </c>
      <c r="AA14" s="148">
        <v>10933</v>
      </c>
      <c r="AB14" s="148">
        <v>24368</v>
      </c>
      <c r="AC14" s="53">
        <f t="shared" si="3"/>
        <v>22904473.699999999</v>
      </c>
      <c r="AD14" s="3">
        <v>7093697.3700000001</v>
      </c>
      <c r="AE14" s="3">
        <v>15810776.33</v>
      </c>
      <c r="AF14" s="51">
        <f t="shared" si="21"/>
        <v>6123</v>
      </c>
      <c r="AG14" s="148">
        <v>1603</v>
      </c>
      <c r="AH14" s="148">
        <v>4520</v>
      </c>
      <c r="AI14" s="53">
        <f t="shared" si="5"/>
        <v>2355907.91</v>
      </c>
      <c r="AJ14" s="3">
        <v>616776.15</v>
      </c>
      <c r="AK14" s="3">
        <v>1739131.76</v>
      </c>
      <c r="AL14" s="51"/>
      <c r="AM14" s="31"/>
      <c r="AN14" s="31"/>
      <c r="AO14" s="53"/>
      <c r="AP14" s="3"/>
      <c r="AQ14" s="3"/>
      <c r="AR14" s="51">
        <f t="shared" si="22"/>
        <v>782</v>
      </c>
      <c r="AS14" s="31">
        <v>251</v>
      </c>
      <c r="AT14" s="31">
        <v>531</v>
      </c>
      <c r="AU14" s="53">
        <f t="shared" si="9"/>
        <v>5212817.1899999995</v>
      </c>
      <c r="AV14" s="3">
        <v>1673167.67</v>
      </c>
      <c r="AW14" s="3">
        <v>3539649.52</v>
      </c>
      <c r="AX14" s="51">
        <f t="shared" si="23"/>
        <v>12124</v>
      </c>
      <c r="AY14" s="31">
        <v>3761</v>
      </c>
      <c r="AZ14" s="31">
        <v>8363</v>
      </c>
      <c r="BA14" s="53">
        <f t="shared" si="11"/>
        <v>2603137.2199999997</v>
      </c>
      <c r="BB14" s="3">
        <v>807522.19</v>
      </c>
      <c r="BC14" s="3">
        <v>1795615.03</v>
      </c>
      <c r="BD14" s="51">
        <f t="shared" si="24"/>
        <v>1608</v>
      </c>
      <c r="BE14" s="31">
        <v>499</v>
      </c>
      <c r="BF14" s="31">
        <v>1109</v>
      </c>
      <c r="BG14" s="53">
        <f t="shared" si="25"/>
        <v>689860.68</v>
      </c>
      <c r="BH14" s="3">
        <v>214079.9</v>
      </c>
      <c r="BI14" s="3">
        <v>475780.78</v>
      </c>
      <c r="BK14" s="55">
        <f t="shared" si="14"/>
        <v>38984585.369999997</v>
      </c>
    </row>
    <row r="15" spans="1:63" s="33" customFormat="1" ht="15" x14ac:dyDescent="0.25">
      <c r="A15" s="21" t="s">
        <v>15</v>
      </c>
      <c r="B15" s="51"/>
      <c r="C15" s="31"/>
      <c r="D15" s="31"/>
      <c r="E15" s="53"/>
      <c r="F15" s="3"/>
      <c r="G15" s="3"/>
      <c r="H15" s="51">
        <f t="shared" si="18"/>
        <v>996</v>
      </c>
      <c r="I15" s="148">
        <v>369</v>
      </c>
      <c r="J15" s="148">
        <v>627</v>
      </c>
      <c r="K15" s="53">
        <f t="shared" si="0"/>
        <v>230456.64</v>
      </c>
      <c r="L15" s="3">
        <v>85380.02</v>
      </c>
      <c r="M15" s="3">
        <v>145076.62</v>
      </c>
      <c r="N15" s="51"/>
      <c r="O15" s="32"/>
      <c r="P15" s="32"/>
      <c r="Q15" s="53"/>
      <c r="R15" s="32"/>
      <c r="S15" s="32"/>
      <c r="T15" s="51">
        <f t="shared" si="19"/>
        <v>2300</v>
      </c>
      <c r="U15" s="31">
        <v>804</v>
      </c>
      <c r="V15" s="31">
        <v>1496</v>
      </c>
      <c r="W15" s="53">
        <f t="shared" si="2"/>
        <v>2013402.9500000002</v>
      </c>
      <c r="X15" s="3">
        <v>703815.64</v>
      </c>
      <c r="Y15" s="3">
        <v>1309587.31</v>
      </c>
      <c r="Z15" s="51">
        <f t="shared" si="20"/>
        <v>16747</v>
      </c>
      <c r="AA15" s="148">
        <v>6380</v>
      </c>
      <c r="AB15" s="148">
        <v>10367</v>
      </c>
      <c r="AC15" s="53">
        <f t="shared" si="3"/>
        <v>9897483.3499999996</v>
      </c>
      <c r="AD15" s="3">
        <v>3770582.42</v>
      </c>
      <c r="AE15" s="3">
        <v>6126900.9299999997</v>
      </c>
      <c r="AF15" s="51">
        <f t="shared" si="21"/>
        <v>4679</v>
      </c>
      <c r="AG15" s="148">
        <v>1691</v>
      </c>
      <c r="AH15" s="148">
        <v>2988</v>
      </c>
      <c r="AI15" s="53">
        <f t="shared" si="5"/>
        <v>2599870.21</v>
      </c>
      <c r="AJ15" s="3">
        <v>939598.32</v>
      </c>
      <c r="AK15" s="3">
        <v>1660271.89</v>
      </c>
      <c r="AL15" s="51"/>
      <c r="AM15" s="31"/>
      <c r="AN15" s="31"/>
      <c r="AO15" s="53"/>
      <c r="AP15" s="3"/>
      <c r="AQ15" s="3"/>
      <c r="AR15" s="51">
        <f t="shared" si="22"/>
        <v>156</v>
      </c>
      <c r="AS15" s="31">
        <v>45</v>
      </c>
      <c r="AT15" s="31">
        <v>111</v>
      </c>
      <c r="AU15" s="53">
        <f t="shared" si="9"/>
        <v>1022336.44</v>
      </c>
      <c r="AV15" s="3">
        <v>294904.74</v>
      </c>
      <c r="AW15" s="3">
        <v>727431.7</v>
      </c>
      <c r="AX15" s="51">
        <f t="shared" si="23"/>
        <v>6784</v>
      </c>
      <c r="AY15" s="31">
        <v>2465</v>
      </c>
      <c r="AZ15" s="31">
        <v>4319</v>
      </c>
      <c r="BA15" s="53">
        <f t="shared" si="11"/>
        <v>674600.95999999996</v>
      </c>
      <c r="BB15" s="3">
        <v>245119.6</v>
      </c>
      <c r="BC15" s="3">
        <v>429481.36</v>
      </c>
      <c r="BD15" s="48"/>
      <c r="BE15" s="31"/>
      <c r="BF15" s="31"/>
      <c r="BG15" s="53"/>
      <c r="BH15" s="3"/>
      <c r="BI15" s="3"/>
      <c r="BK15" s="55">
        <f t="shared" si="14"/>
        <v>16438150.549999997</v>
      </c>
    </row>
    <row r="16" spans="1:63" s="33" customFormat="1" ht="15" x14ac:dyDescent="0.25">
      <c r="A16" s="21" t="s">
        <v>16</v>
      </c>
      <c r="B16" s="51"/>
      <c r="C16" s="31"/>
      <c r="D16" s="31"/>
      <c r="E16" s="53"/>
      <c r="F16" s="3"/>
      <c r="G16" s="3"/>
      <c r="H16" s="51">
        <f t="shared" si="18"/>
        <v>1608</v>
      </c>
      <c r="I16" s="148">
        <v>458</v>
      </c>
      <c r="J16" s="148">
        <v>1150</v>
      </c>
      <c r="K16" s="53">
        <f t="shared" si="0"/>
        <v>131144.13999999998</v>
      </c>
      <c r="L16" s="3">
        <v>37353.24</v>
      </c>
      <c r="M16" s="3">
        <v>93790.9</v>
      </c>
      <c r="N16" s="51"/>
      <c r="O16" s="31"/>
      <c r="P16" s="31"/>
      <c r="Q16" s="53"/>
      <c r="R16" s="3"/>
      <c r="S16" s="3"/>
      <c r="T16" s="51">
        <f t="shared" si="19"/>
        <v>7950</v>
      </c>
      <c r="U16" s="31">
        <v>1984</v>
      </c>
      <c r="V16" s="31">
        <v>5966</v>
      </c>
      <c r="W16" s="53">
        <f t="shared" si="2"/>
        <v>7075279.1699999999</v>
      </c>
      <c r="X16" s="3">
        <v>1765704.89</v>
      </c>
      <c r="Y16" s="3">
        <v>5309574.28</v>
      </c>
      <c r="Z16" s="51">
        <f t="shared" si="20"/>
        <v>48211</v>
      </c>
      <c r="AA16" s="148">
        <v>13731</v>
      </c>
      <c r="AB16" s="148">
        <v>34480</v>
      </c>
      <c r="AC16" s="53">
        <f t="shared" si="3"/>
        <v>33381142.670000002</v>
      </c>
      <c r="AD16" s="3">
        <v>9507300.6199999992</v>
      </c>
      <c r="AE16" s="3">
        <v>23873842.050000001</v>
      </c>
      <c r="AF16" s="51">
        <f t="shared" si="21"/>
        <v>13233</v>
      </c>
      <c r="AG16" s="148">
        <v>3762</v>
      </c>
      <c r="AH16" s="148">
        <v>9471</v>
      </c>
      <c r="AI16" s="53">
        <f t="shared" si="5"/>
        <v>6465919.8499999996</v>
      </c>
      <c r="AJ16" s="3">
        <v>1838191.68</v>
      </c>
      <c r="AK16" s="3">
        <v>4627728.17</v>
      </c>
      <c r="AL16" s="51"/>
      <c r="AM16" s="31"/>
      <c r="AN16" s="31"/>
      <c r="AO16" s="53"/>
      <c r="AP16" s="3"/>
      <c r="AQ16" s="3"/>
      <c r="AR16" s="51">
        <f t="shared" si="22"/>
        <v>1180</v>
      </c>
      <c r="AS16" s="31">
        <v>319</v>
      </c>
      <c r="AT16" s="31">
        <v>861</v>
      </c>
      <c r="AU16" s="53">
        <f t="shared" si="9"/>
        <v>7965941.8100000005</v>
      </c>
      <c r="AV16" s="3">
        <v>2153504.61</v>
      </c>
      <c r="AW16" s="3">
        <v>5812437.2000000002</v>
      </c>
      <c r="AX16" s="51">
        <f t="shared" si="23"/>
        <v>17300</v>
      </c>
      <c r="AY16" s="31">
        <v>4641</v>
      </c>
      <c r="AZ16" s="31">
        <v>12659</v>
      </c>
      <c r="BA16" s="53">
        <f t="shared" si="11"/>
        <v>2150182</v>
      </c>
      <c r="BB16" s="3">
        <v>576820.5</v>
      </c>
      <c r="BC16" s="3">
        <v>1573361.5</v>
      </c>
      <c r="BD16" s="51">
        <f t="shared" ref="BD16:BD23" si="27">BE16+BF16</f>
        <v>1641</v>
      </c>
      <c r="BE16" s="31">
        <v>440</v>
      </c>
      <c r="BF16" s="31">
        <v>1201</v>
      </c>
      <c r="BG16" s="53">
        <f t="shared" ref="BG16:BG27" si="28">BH16+BI16</f>
        <v>433995.26999999996</v>
      </c>
      <c r="BH16" s="3">
        <v>116366.8</v>
      </c>
      <c r="BI16" s="3">
        <v>317628.46999999997</v>
      </c>
      <c r="BK16" s="55">
        <f t="shared" si="14"/>
        <v>57603604.910000011</v>
      </c>
    </row>
    <row r="17" spans="1:66" s="33" customFormat="1" ht="15" x14ac:dyDescent="0.25">
      <c r="A17" s="21" t="s">
        <v>17</v>
      </c>
      <c r="B17" s="51"/>
      <c r="C17" s="31"/>
      <c r="D17" s="31"/>
      <c r="E17" s="53"/>
      <c r="F17" s="3"/>
      <c r="G17" s="3"/>
      <c r="H17" s="51">
        <f t="shared" si="18"/>
        <v>6847</v>
      </c>
      <c r="I17" s="148">
        <v>2384</v>
      </c>
      <c r="J17" s="148">
        <v>4463</v>
      </c>
      <c r="K17" s="53">
        <f t="shared" si="0"/>
        <v>1765875.2800000003</v>
      </c>
      <c r="L17" s="3">
        <v>614845.43000000005</v>
      </c>
      <c r="M17" s="3">
        <v>1151029.8500000001</v>
      </c>
      <c r="N17" s="51"/>
      <c r="O17" s="32"/>
      <c r="P17" s="32"/>
      <c r="Q17" s="53"/>
      <c r="R17" s="32"/>
      <c r="S17" s="32"/>
      <c r="T17" s="51">
        <f t="shared" ref="T17:T25" si="29">U17+V17</f>
        <v>2444</v>
      </c>
      <c r="U17" s="31">
        <v>897</v>
      </c>
      <c r="V17" s="31">
        <v>1547</v>
      </c>
      <c r="W17" s="53">
        <f t="shared" si="2"/>
        <v>1810068.9100000001</v>
      </c>
      <c r="X17" s="3">
        <v>664333.80000000005</v>
      </c>
      <c r="Y17" s="3">
        <v>1145735.1100000001</v>
      </c>
      <c r="Z17" s="51">
        <f t="shared" si="20"/>
        <v>33296</v>
      </c>
      <c r="AA17" s="148">
        <v>12082</v>
      </c>
      <c r="AB17" s="148">
        <v>21214</v>
      </c>
      <c r="AC17" s="53">
        <f t="shared" si="3"/>
        <v>23249696.799999997</v>
      </c>
      <c r="AD17" s="3">
        <v>8436534.0199999996</v>
      </c>
      <c r="AE17" s="3">
        <v>14813162.779999999</v>
      </c>
      <c r="AF17" s="51">
        <f t="shared" ref="AF17:AF25" si="30">AG17+AH17</f>
        <v>3314</v>
      </c>
      <c r="AG17" s="148">
        <v>1273</v>
      </c>
      <c r="AH17" s="148">
        <v>2041</v>
      </c>
      <c r="AI17" s="53">
        <f t="shared" si="5"/>
        <v>1412753.38</v>
      </c>
      <c r="AJ17" s="3">
        <v>542678.05000000005</v>
      </c>
      <c r="AK17" s="3">
        <v>870075.33</v>
      </c>
      <c r="AL17" s="51"/>
      <c r="AM17" s="32"/>
      <c r="AN17" s="32"/>
      <c r="AO17" s="53"/>
      <c r="AP17" s="32"/>
      <c r="AQ17" s="32"/>
      <c r="AR17" s="51">
        <f t="shared" si="22"/>
        <v>743</v>
      </c>
      <c r="AS17" s="31">
        <v>245</v>
      </c>
      <c r="AT17" s="31">
        <v>498</v>
      </c>
      <c r="AU17" s="53">
        <f t="shared" si="9"/>
        <v>4999979.2</v>
      </c>
      <c r="AV17" s="3">
        <v>1648714.54</v>
      </c>
      <c r="AW17" s="3">
        <v>3351264.66</v>
      </c>
      <c r="AX17" s="51">
        <f t="shared" si="23"/>
        <v>6467</v>
      </c>
      <c r="AY17" s="31">
        <v>2230</v>
      </c>
      <c r="AZ17" s="31">
        <v>4237</v>
      </c>
      <c r="BA17" s="53">
        <f t="shared" si="11"/>
        <v>771291.87999999989</v>
      </c>
      <c r="BB17" s="3">
        <v>265962.71999999997</v>
      </c>
      <c r="BC17" s="3">
        <v>505329.16</v>
      </c>
      <c r="BD17" s="51">
        <f t="shared" si="27"/>
        <v>345</v>
      </c>
      <c r="BE17" s="31">
        <v>119</v>
      </c>
      <c r="BF17" s="31">
        <v>226</v>
      </c>
      <c r="BG17" s="53">
        <f t="shared" si="28"/>
        <v>142690.65</v>
      </c>
      <c r="BH17" s="3">
        <v>49217.93</v>
      </c>
      <c r="BI17" s="3">
        <v>93472.72</v>
      </c>
      <c r="BJ17" s="35"/>
      <c r="BK17" s="55">
        <f t="shared" si="14"/>
        <v>34152356.099999994</v>
      </c>
      <c r="BL17" s="34"/>
    </row>
    <row r="18" spans="1:66" s="33" customFormat="1" ht="15" x14ac:dyDescent="0.25">
      <c r="A18" s="21" t="s">
        <v>18</v>
      </c>
      <c r="B18" s="51"/>
      <c r="C18" s="31"/>
      <c r="D18" s="31"/>
      <c r="E18" s="53"/>
      <c r="F18" s="3"/>
      <c r="G18" s="3"/>
      <c r="H18" s="51">
        <f t="shared" si="18"/>
        <v>847</v>
      </c>
      <c r="I18" s="148">
        <v>295</v>
      </c>
      <c r="J18" s="148">
        <v>552</v>
      </c>
      <c r="K18" s="53">
        <f t="shared" si="0"/>
        <v>64026.7</v>
      </c>
      <c r="L18" s="3">
        <v>22299.74</v>
      </c>
      <c r="M18" s="3">
        <v>41726.959999999999</v>
      </c>
      <c r="N18" s="51"/>
      <c r="O18" s="32"/>
      <c r="P18" s="32"/>
      <c r="Q18" s="53"/>
      <c r="R18" s="32"/>
      <c r="S18" s="32"/>
      <c r="T18" s="51">
        <f t="shared" si="29"/>
        <v>2508</v>
      </c>
      <c r="U18" s="31">
        <v>886</v>
      </c>
      <c r="V18" s="31">
        <v>1622</v>
      </c>
      <c r="W18" s="53">
        <f t="shared" si="2"/>
        <v>2463706.94</v>
      </c>
      <c r="X18" s="3">
        <v>870352.61</v>
      </c>
      <c r="Y18" s="3">
        <v>1593354.33</v>
      </c>
      <c r="Z18" s="51">
        <f t="shared" si="20"/>
        <v>17863</v>
      </c>
      <c r="AA18" s="148">
        <v>6089</v>
      </c>
      <c r="AB18" s="148">
        <v>11774</v>
      </c>
      <c r="AC18" s="53">
        <f t="shared" si="3"/>
        <v>10986602.699999999</v>
      </c>
      <c r="AD18" s="3">
        <v>3745027.37</v>
      </c>
      <c r="AE18" s="3">
        <v>7241575.3300000001</v>
      </c>
      <c r="AF18" s="51">
        <f t="shared" si="30"/>
        <v>4200</v>
      </c>
      <c r="AG18" s="148">
        <v>1670</v>
      </c>
      <c r="AH18" s="148">
        <v>2530</v>
      </c>
      <c r="AI18" s="53">
        <f t="shared" si="5"/>
        <v>2383993.2400000002</v>
      </c>
      <c r="AJ18" s="3">
        <v>947921.12</v>
      </c>
      <c r="AK18" s="3">
        <v>1436072.12</v>
      </c>
      <c r="AL18" s="51"/>
      <c r="AM18" s="32"/>
      <c r="AN18" s="32"/>
      <c r="AO18" s="53"/>
      <c r="AP18" s="32"/>
      <c r="AQ18" s="32"/>
      <c r="AR18" s="51">
        <f t="shared" si="22"/>
        <v>215</v>
      </c>
      <c r="AS18" s="31">
        <v>65</v>
      </c>
      <c r="AT18" s="31">
        <v>150</v>
      </c>
      <c r="AU18" s="53">
        <f t="shared" si="9"/>
        <v>1417671.93</v>
      </c>
      <c r="AV18" s="3">
        <v>428598.49</v>
      </c>
      <c r="AW18" s="3">
        <v>989073.44</v>
      </c>
      <c r="AX18" s="51">
        <f t="shared" si="23"/>
        <v>7314</v>
      </c>
      <c r="AY18" s="31">
        <v>2321</v>
      </c>
      <c r="AZ18" s="31">
        <v>4993</v>
      </c>
      <c r="BA18" s="53">
        <f t="shared" si="11"/>
        <v>727304.15999999992</v>
      </c>
      <c r="BB18" s="3">
        <v>230800.24</v>
      </c>
      <c r="BC18" s="3">
        <v>496503.92</v>
      </c>
      <c r="BD18" s="51">
        <f t="shared" si="27"/>
        <v>141</v>
      </c>
      <c r="BE18" s="31">
        <v>45</v>
      </c>
      <c r="BF18" s="31">
        <v>96</v>
      </c>
      <c r="BG18" s="53">
        <f t="shared" si="28"/>
        <v>37290.269999999997</v>
      </c>
      <c r="BH18" s="3">
        <v>11901.15</v>
      </c>
      <c r="BI18" s="3">
        <v>25389.119999999999</v>
      </c>
      <c r="BK18" s="55">
        <f t="shared" si="14"/>
        <v>18080595.940000001</v>
      </c>
    </row>
    <row r="19" spans="1:66" s="33" customFormat="1" ht="30" x14ac:dyDescent="0.25">
      <c r="A19" s="21" t="s">
        <v>19</v>
      </c>
      <c r="B19" s="51"/>
      <c r="C19" s="31"/>
      <c r="D19" s="31"/>
      <c r="E19" s="53"/>
      <c r="F19" s="3"/>
      <c r="G19" s="3"/>
      <c r="H19" s="51">
        <f t="shared" si="18"/>
        <v>11932</v>
      </c>
      <c r="I19" s="148">
        <v>2978</v>
      </c>
      <c r="J19" s="148">
        <v>8954</v>
      </c>
      <c r="K19" s="53">
        <f t="shared" si="0"/>
        <v>1246022.76</v>
      </c>
      <c r="L19" s="3">
        <v>310983.56</v>
      </c>
      <c r="M19" s="3">
        <v>935039.2</v>
      </c>
      <c r="N19" s="51"/>
      <c r="O19" s="32"/>
      <c r="P19" s="32"/>
      <c r="Q19" s="53"/>
      <c r="R19" s="32"/>
      <c r="S19" s="32"/>
      <c r="T19" s="51">
        <f t="shared" si="29"/>
        <v>41998</v>
      </c>
      <c r="U19" s="31">
        <v>10202</v>
      </c>
      <c r="V19" s="31">
        <v>31796</v>
      </c>
      <c r="W19" s="53">
        <f t="shared" si="2"/>
        <v>38904560.960000001</v>
      </c>
      <c r="X19" s="3">
        <v>9450553.1400000006</v>
      </c>
      <c r="Y19" s="3">
        <v>29454007.82</v>
      </c>
      <c r="Z19" s="51">
        <f t="shared" si="20"/>
        <v>49708</v>
      </c>
      <c r="AA19" s="148">
        <v>12854</v>
      </c>
      <c r="AB19" s="148">
        <v>36854</v>
      </c>
      <c r="AC19" s="53">
        <f t="shared" si="3"/>
        <v>48135761.619999997</v>
      </c>
      <c r="AD19" s="3">
        <v>12447434.619999999</v>
      </c>
      <c r="AE19" s="3">
        <v>35688327</v>
      </c>
      <c r="AF19" s="51">
        <f t="shared" si="30"/>
        <v>9448</v>
      </c>
      <c r="AG19" s="148">
        <v>2787</v>
      </c>
      <c r="AH19" s="148">
        <v>6661</v>
      </c>
      <c r="AI19" s="53">
        <f t="shared" si="5"/>
        <v>6075232.6799999997</v>
      </c>
      <c r="AJ19" s="3">
        <v>1792090.76</v>
      </c>
      <c r="AK19" s="3">
        <v>4283141.92</v>
      </c>
      <c r="AL19" s="51">
        <f t="shared" ref="AL19:AL23" si="31">AM19+AN19</f>
        <v>837</v>
      </c>
      <c r="AM19" s="148">
        <v>151</v>
      </c>
      <c r="AN19" s="148">
        <v>686</v>
      </c>
      <c r="AO19" s="53">
        <f t="shared" ref="AO19:AO27" si="32">AP19+AQ19</f>
        <v>20528119.5</v>
      </c>
      <c r="AP19" s="3">
        <v>3703400.29</v>
      </c>
      <c r="AQ19" s="3">
        <v>16824719.210000001</v>
      </c>
      <c r="AR19" s="51">
        <f t="shared" si="22"/>
        <v>1332</v>
      </c>
      <c r="AS19" s="31">
        <v>265</v>
      </c>
      <c r="AT19" s="31">
        <v>1067</v>
      </c>
      <c r="AU19" s="53">
        <f t="shared" si="9"/>
        <v>12447845.82</v>
      </c>
      <c r="AV19" s="3">
        <v>2476485.84</v>
      </c>
      <c r="AW19" s="3">
        <v>9971359.9800000004</v>
      </c>
      <c r="AX19" s="51">
        <f t="shared" si="23"/>
        <v>7014</v>
      </c>
      <c r="AY19" s="31">
        <v>1671</v>
      </c>
      <c r="AZ19" s="31">
        <v>5343</v>
      </c>
      <c r="BA19" s="53">
        <f t="shared" si="11"/>
        <v>4376345.55</v>
      </c>
      <c r="BB19" s="3">
        <v>1042610.98</v>
      </c>
      <c r="BC19" s="3">
        <v>3333734.57</v>
      </c>
      <c r="BD19" s="51">
        <f t="shared" si="27"/>
        <v>495</v>
      </c>
      <c r="BE19" s="31">
        <v>118</v>
      </c>
      <c r="BF19" s="31">
        <v>377</v>
      </c>
      <c r="BG19" s="53">
        <f t="shared" si="28"/>
        <v>325084.5</v>
      </c>
      <c r="BH19" s="3">
        <v>77494.89</v>
      </c>
      <c r="BI19" s="3">
        <v>247589.61</v>
      </c>
      <c r="BK19" s="55">
        <f t="shared" si="14"/>
        <v>132038973.39</v>
      </c>
    </row>
    <row r="20" spans="1:66" s="33" customFormat="1" ht="16.5" customHeight="1" x14ac:dyDescent="0.25">
      <c r="A20" s="21" t="s">
        <v>20</v>
      </c>
      <c r="B20" s="51"/>
      <c r="C20" s="31"/>
      <c r="D20" s="31"/>
      <c r="E20" s="53"/>
      <c r="F20" s="3"/>
      <c r="G20" s="3"/>
      <c r="H20" s="51"/>
      <c r="I20" s="31"/>
      <c r="J20" s="31"/>
      <c r="K20" s="53"/>
      <c r="L20" s="3"/>
      <c r="M20" s="3"/>
      <c r="N20" s="51"/>
      <c r="O20" s="32"/>
      <c r="P20" s="32"/>
      <c r="Q20" s="53"/>
      <c r="R20" s="32"/>
      <c r="S20" s="32"/>
      <c r="T20" s="51"/>
      <c r="U20" s="31"/>
      <c r="V20" s="31"/>
      <c r="W20" s="53"/>
      <c r="X20" s="3"/>
      <c r="Y20" s="3"/>
      <c r="Z20" s="51"/>
      <c r="AA20" s="31"/>
      <c r="AB20" s="31"/>
      <c r="AC20" s="53"/>
      <c r="AD20" s="3"/>
      <c r="AE20" s="3"/>
      <c r="AF20" s="51"/>
      <c r="AG20" s="31"/>
      <c r="AH20" s="31"/>
      <c r="AI20" s="53"/>
      <c r="AJ20" s="3"/>
      <c r="AK20" s="3"/>
      <c r="AL20" s="51">
        <f t="shared" si="31"/>
        <v>1100</v>
      </c>
      <c r="AM20" s="148">
        <v>318</v>
      </c>
      <c r="AN20" s="148">
        <v>782</v>
      </c>
      <c r="AO20" s="53">
        <f t="shared" si="32"/>
        <v>14834084.039999999</v>
      </c>
      <c r="AP20" s="3">
        <v>4288398.84</v>
      </c>
      <c r="AQ20" s="3">
        <v>10545685.199999999</v>
      </c>
      <c r="AR20" s="51"/>
      <c r="AS20" s="31"/>
      <c r="AT20" s="31"/>
      <c r="AU20" s="53"/>
      <c r="AV20" s="3"/>
      <c r="AW20" s="3"/>
      <c r="AX20" s="51"/>
      <c r="AY20" s="31"/>
      <c r="AZ20" s="31"/>
      <c r="BA20" s="53"/>
      <c r="BB20" s="3"/>
      <c r="BC20" s="3"/>
      <c r="BD20" s="51">
        <f t="shared" si="27"/>
        <v>490</v>
      </c>
      <c r="BE20" s="31">
        <v>136</v>
      </c>
      <c r="BF20" s="31">
        <v>354</v>
      </c>
      <c r="BG20" s="53">
        <f t="shared" si="28"/>
        <v>563255</v>
      </c>
      <c r="BH20" s="3">
        <v>156332</v>
      </c>
      <c r="BI20" s="3">
        <v>406923</v>
      </c>
      <c r="BK20" s="55">
        <f t="shared" si="14"/>
        <v>15397339.039999999</v>
      </c>
    </row>
    <row r="21" spans="1:66" s="33" customFormat="1" ht="15" x14ac:dyDescent="0.25">
      <c r="A21" s="21" t="s">
        <v>21</v>
      </c>
      <c r="B21" s="48">
        <f t="shared" ref="B21:B25" si="33">C21+D21</f>
        <v>420</v>
      </c>
      <c r="C21" s="148">
        <v>13</v>
      </c>
      <c r="D21" s="148">
        <v>407</v>
      </c>
      <c r="E21" s="53">
        <f t="shared" ref="E21:E32" si="34">F21+G21</f>
        <v>702195.89</v>
      </c>
      <c r="F21" s="3">
        <v>21734.63</v>
      </c>
      <c r="G21" s="3">
        <v>680461.26</v>
      </c>
      <c r="H21" s="51">
        <f t="shared" si="18"/>
        <v>567</v>
      </c>
      <c r="I21" s="148">
        <v>23</v>
      </c>
      <c r="J21" s="148">
        <v>544</v>
      </c>
      <c r="K21" s="53">
        <f t="shared" ref="K21:K32" si="35">L21+M21</f>
        <v>98401.76</v>
      </c>
      <c r="L21" s="3">
        <v>3991.61</v>
      </c>
      <c r="M21" s="3">
        <v>94410.15</v>
      </c>
      <c r="N21" s="51"/>
      <c r="O21" s="32"/>
      <c r="P21" s="32"/>
      <c r="Q21" s="53"/>
      <c r="R21" s="32"/>
      <c r="S21" s="32"/>
      <c r="T21" s="51">
        <f t="shared" si="29"/>
        <v>552</v>
      </c>
      <c r="U21" s="31">
        <v>14</v>
      </c>
      <c r="V21" s="31">
        <v>538</v>
      </c>
      <c r="W21" s="53">
        <f t="shared" ref="W21:W32" si="36">X21+Y21</f>
        <v>570999.5</v>
      </c>
      <c r="X21" s="3">
        <v>14481.87</v>
      </c>
      <c r="Y21" s="3">
        <v>556517.63</v>
      </c>
      <c r="Z21" s="51">
        <f t="shared" si="20"/>
        <v>1570</v>
      </c>
      <c r="AA21" s="148">
        <v>41</v>
      </c>
      <c r="AB21" s="148">
        <v>1529</v>
      </c>
      <c r="AC21" s="53">
        <f t="shared" ref="AC21:AC32" si="37">AD21+AE21</f>
        <v>1019175.4700000001</v>
      </c>
      <c r="AD21" s="3">
        <v>26615.41</v>
      </c>
      <c r="AE21" s="3">
        <v>992560.06</v>
      </c>
      <c r="AF21" s="51">
        <f t="shared" si="30"/>
        <v>819</v>
      </c>
      <c r="AG21" s="148">
        <v>22</v>
      </c>
      <c r="AH21" s="148">
        <v>797</v>
      </c>
      <c r="AI21" s="53">
        <f t="shared" ref="AI21:AI32" si="38">AJ21+AK21</f>
        <v>456098.81</v>
      </c>
      <c r="AJ21" s="3">
        <v>12251.74</v>
      </c>
      <c r="AK21" s="3">
        <v>443847.07</v>
      </c>
      <c r="AL21" s="51">
        <f t="shared" si="31"/>
        <v>112</v>
      </c>
      <c r="AM21" s="148">
        <v>0</v>
      </c>
      <c r="AN21" s="148">
        <v>112</v>
      </c>
      <c r="AO21" s="53">
        <f t="shared" si="32"/>
        <v>1746368.51</v>
      </c>
      <c r="AP21" s="3">
        <v>0</v>
      </c>
      <c r="AQ21" s="3">
        <v>1746368.51</v>
      </c>
      <c r="AR21" s="51">
        <f t="shared" si="22"/>
        <v>69</v>
      </c>
      <c r="AS21" s="31">
        <v>2</v>
      </c>
      <c r="AT21" s="31">
        <v>67</v>
      </c>
      <c r="AU21" s="53">
        <f t="shared" si="9"/>
        <v>435076.37999999995</v>
      </c>
      <c r="AV21" s="3">
        <v>12610.91</v>
      </c>
      <c r="AW21" s="3">
        <v>422465.47</v>
      </c>
      <c r="AX21" s="51"/>
      <c r="AY21" s="31"/>
      <c r="AZ21" s="31"/>
      <c r="BA21" s="53"/>
      <c r="BB21" s="3"/>
      <c r="BC21" s="3"/>
      <c r="BD21" s="51">
        <f t="shared" si="27"/>
        <v>47</v>
      </c>
      <c r="BE21" s="31">
        <v>4</v>
      </c>
      <c r="BF21" s="31">
        <v>43</v>
      </c>
      <c r="BG21" s="53">
        <f t="shared" si="28"/>
        <v>32962.04</v>
      </c>
      <c r="BH21" s="3">
        <v>2805.28</v>
      </c>
      <c r="BI21" s="3">
        <v>30156.76</v>
      </c>
      <c r="BK21" s="55">
        <f t="shared" si="14"/>
        <v>5061278.3600000003</v>
      </c>
    </row>
    <row r="22" spans="1:66" s="33" customFormat="1" ht="15" x14ac:dyDescent="0.25">
      <c r="A22" s="21" t="s">
        <v>82</v>
      </c>
      <c r="B22" s="48">
        <f t="shared" si="33"/>
        <v>2415</v>
      </c>
      <c r="C22" s="148">
        <v>792</v>
      </c>
      <c r="D22" s="148">
        <v>1623</v>
      </c>
      <c r="E22" s="53">
        <f t="shared" si="34"/>
        <v>4037626.42</v>
      </c>
      <c r="F22" s="3">
        <v>1324140.8400000001</v>
      </c>
      <c r="G22" s="3">
        <v>2713485.58</v>
      </c>
      <c r="H22" s="51">
        <f t="shared" si="18"/>
        <v>3120</v>
      </c>
      <c r="I22" s="148">
        <v>959</v>
      </c>
      <c r="J22" s="148">
        <v>2161</v>
      </c>
      <c r="K22" s="53">
        <f t="shared" si="35"/>
        <v>272048.86</v>
      </c>
      <c r="L22" s="3">
        <v>83620.149999999994</v>
      </c>
      <c r="M22" s="3">
        <v>188428.71</v>
      </c>
      <c r="N22" s="51"/>
      <c r="O22" s="32"/>
      <c r="P22" s="32"/>
      <c r="Q22" s="53"/>
      <c r="R22" s="32"/>
      <c r="S22" s="32"/>
      <c r="T22" s="51">
        <f t="shared" si="29"/>
        <v>3703</v>
      </c>
      <c r="U22" s="31">
        <v>1268</v>
      </c>
      <c r="V22" s="31">
        <v>2435</v>
      </c>
      <c r="W22" s="53">
        <f t="shared" si="36"/>
        <v>3406075.17</v>
      </c>
      <c r="X22" s="3">
        <v>1166325.5</v>
      </c>
      <c r="Y22" s="3">
        <v>2239749.67</v>
      </c>
      <c r="Z22" s="51">
        <f t="shared" si="20"/>
        <v>10795</v>
      </c>
      <c r="AA22" s="148">
        <v>3729</v>
      </c>
      <c r="AB22" s="148">
        <v>7066</v>
      </c>
      <c r="AC22" s="53">
        <f t="shared" si="37"/>
        <v>7956482.9399999995</v>
      </c>
      <c r="AD22" s="3">
        <v>2748469.19</v>
      </c>
      <c r="AE22" s="3">
        <v>5208013.75</v>
      </c>
      <c r="AF22" s="51">
        <f t="shared" si="30"/>
        <v>4097</v>
      </c>
      <c r="AG22" s="148">
        <v>967</v>
      </c>
      <c r="AH22" s="148">
        <v>3130</v>
      </c>
      <c r="AI22" s="53">
        <f t="shared" si="38"/>
        <v>1681373.1800000002</v>
      </c>
      <c r="AJ22" s="3">
        <v>396848.39</v>
      </c>
      <c r="AK22" s="3">
        <v>1284524.79</v>
      </c>
      <c r="AL22" s="51">
        <f t="shared" si="31"/>
        <v>1087</v>
      </c>
      <c r="AM22" s="148">
        <v>357</v>
      </c>
      <c r="AN22" s="148">
        <v>730</v>
      </c>
      <c r="AO22" s="53">
        <f t="shared" si="32"/>
        <v>15947214.640000001</v>
      </c>
      <c r="AP22" s="3">
        <v>5237493.68</v>
      </c>
      <c r="AQ22" s="3">
        <v>10709720.960000001</v>
      </c>
      <c r="AR22" s="51">
        <f t="shared" si="22"/>
        <v>344</v>
      </c>
      <c r="AS22" s="31">
        <v>94</v>
      </c>
      <c r="AT22" s="31">
        <v>250</v>
      </c>
      <c r="AU22" s="53">
        <f t="shared" si="9"/>
        <v>2661664.17</v>
      </c>
      <c r="AV22" s="3">
        <v>727315.21</v>
      </c>
      <c r="AW22" s="3">
        <v>1934348.96</v>
      </c>
      <c r="AX22" s="51">
        <f t="shared" si="23"/>
        <v>3890</v>
      </c>
      <c r="AY22" s="31">
        <v>1201</v>
      </c>
      <c r="AZ22" s="31">
        <v>2689</v>
      </c>
      <c r="BA22" s="53">
        <f t="shared" ref="BA22:BA27" si="39">BB22+BC22</f>
        <v>422332.6</v>
      </c>
      <c r="BB22" s="3">
        <v>130391.12</v>
      </c>
      <c r="BC22" s="3">
        <v>291941.48</v>
      </c>
      <c r="BD22" s="51">
        <f t="shared" si="27"/>
        <v>312</v>
      </c>
      <c r="BE22" s="31">
        <v>96</v>
      </c>
      <c r="BF22" s="31">
        <v>216</v>
      </c>
      <c r="BG22" s="53">
        <f t="shared" si="28"/>
        <v>284270.3</v>
      </c>
      <c r="BH22" s="3">
        <v>87467.78</v>
      </c>
      <c r="BI22" s="3">
        <v>196802.52</v>
      </c>
      <c r="BK22" s="55">
        <f t="shared" si="14"/>
        <v>36669088.280000001</v>
      </c>
    </row>
    <row r="23" spans="1:66" s="33" customFormat="1" ht="15" x14ac:dyDescent="0.25">
      <c r="A23" s="21" t="s">
        <v>83</v>
      </c>
      <c r="B23" s="48">
        <f t="shared" si="33"/>
        <v>1713</v>
      </c>
      <c r="C23" s="148">
        <v>564</v>
      </c>
      <c r="D23" s="148">
        <v>1149</v>
      </c>
      <c r="E23" s="53">
        <f t="shared" si="34"/>
        <v>2901869.77</v>
      </c>
      <c r="F23" s="3">
        <v>955431.73</v>
      </c>
      <c r="G23" s="3">
        <v>1946438.04</v>
      </c>
      <c r="H23" s="51">
        <f t="shared" si="18"/>
        <v>1503</v>
      </c>
      <c r="I23" s="148">
        <v>306</v>
      </c>
      <c r="J23" s="148">
        <v>1197</v>
      </c>
      <c r="K23" s="53">
        <f t="shared" si="35"/>
        <v>226481.41</v>
      </c>
      <c r="L23" s="3">
        <v>46109.99</v>
      </c>
      <c r="M23" s="3">
        <v>180371.42</v>
      </c>
      <c r="N23" s="51"/>
      <c r="O23" s="32"/>
      <c r="P23" s="32"/>
      <c r="Q23" s="53"/>
      <c r="R23" s="32"/>
      <c r="S23" s="32"/>
      <c r="T23" s="51">
        <f t="shared" si="29"/>
        <v>3018</v>
      </c>
      <c r="U23" s="31">
        <v>556</v>
      </c>
      <c r="V23" s="31">
        <v>2462</v>
      </c>
      <c r="W23" s="53">
        <f t="shared" si="36"/>
        <v>2999360.3099999996</v>
      </c>
      <c r="X23" s="3">
        <v>552566.05000000005</v>
      </c>
      <c r="Y23" s="3">
        <v>2446794.2599999998</v>
      </c>
      <c r="Z23" s="51">
        <f t="shared" si="20"/>
        <v>7288</v>
      </c>
      <c r="AA23" s="148">
        <v>1443</v>
      </c>
      <c r="AB23" s="148">
        <v>5845</v>
      </c>
      <c r="AC23" s="53">
        <f t="shared" si="37"/>
        <v>5505009.29</v>
      </c>
      <c r="AD23" s="3">
        <v>1089973.71</v>
      </c>
      <c r="AE23" s="3">
        <v>4415035.58</v>
      </c>
      <c r="AF23" s="51">
        <f t="shared" si="30"/>
        <v>3576</v>
      </c>
      <c r="AG23" s="148">
        <v>502</v>
      </c>
      <c r="AH23" s="148">
        <v>3074</v>
      </c>
      <c r="AI23" s="53">
        <f t="shared" si="38"/>
        <v>1647350.9500000002</v>
      </c>
      <c r="AJ23" s="3">
        <v>231255.64</v>
      </c>
      <c r="AK23" s="3">
        <v>1416095.31</v>
      </c>
      <c r="AL23" s="51">
        <f t="shared" si="31"/>
        <v>765</v>
      </c>
      <c r="AM23" s="148">
        <v>148</v>
      </c>
      <c r="AN23" s="148">
        <v>617</v>
      </c>
      <c r="AO23" s="53">
        <f t="shared" si="32"/>
        <v>10356083.77</v>
      </c>
      <c r="AP23" s="3">
        <v>2003529.93</v>
      </c>
      <c r="AQ23" s="3">
        <v>8352553.8399999999</v>
      </c>
      <c r="AR23" s="51">
        <f t="shared" si="22"/>
        <v>252</v>
      </c>
      <c r="AS23" s="31">
        <v>63</v>
      </c>
      <c r="AT23" s="31">
        <v>189</v>
      </c>
      <c r="AU23" s="53">
        <f t="shared" si="9"/>
        <v>1730848.36</v>
      </c>
      <c r="AV23" s="3">
        <v>432712.09</v>
      </c>
      <c r="AW23" s="3">
        <v>1298136.27</v>
      </c>
      <c r="AX23" s="51">
        <f t="shared" ref="AX23:AX26" si="40">AY23+AZ23</f>
        <v>2625</v>
      </c>
      <c r="AY23" s="31">
        <v>627</v>
      </c>
      <c r="AZ23" s="31">
        <v>1998</v>
      </c>
      <c r="BA23" s="53">
        <f t="shared" si="39"/>
        <v>261030</v>
      </c>
      <c r="BB23" s="3">
        <v>62348.88</v>
      </c>
      <c r="BC23" s="3">
        <v>198681.12</v>
      </c>
      <c r="BD23" s="51">
        <f t="shared" si="27"/>
        <v>477</v>
      </c>
      <c r="BE23" s="31">
        <v>114</v>
      </c>
      <c r="BF23" s="31">
        <v>363</v>
      </c>
      <c r="BG23" s="53">
        <f t="shared" si="28"/>
        <v>334529.64</v>
      </c>
      <c r="BH23" s="3">
        <v>79950.48</v>
      </c>
      <c r="BI23" s="3">
        <v>254579.16</v>
      </c>
      <c r="BK23" s="55">
        <f t="shared" si="14"/>
        <v>25962563.5</v>
      </c>
    </row>
    <row r="24" spans="1:66" s="33" customFormat="1" ht="15" x14ac:dyDescent="0.25">
      <c r="A24" s="21" t="s">
        <v>84</v>
      </c>
      <c r="B24" s="48">
        <f t="shared" si="33"/>
        <v>1614</v>
      </c>
      <c r="C24" s="148">
        <v>578</v>
      </c>
      <c r="D24" s="148">
        <v>1036</v>
      </c>
      <c r="E24" s="53">
        <f t="shared" si="34"/>
        <v>2698438.5300000003</v>
      </c>
      <c r="F24" s="3">
        <v>966355.31</v>
      </c>
      <c r="G24" s="3">
        <v>1732083.22</v>
      </c>
      <c r="H24" s="51">
        <f t="shared" si="18"/>
        <v>1641</v>
      </c>
      <c r="I24" s="148">
        <v>477</v>
      </c>
      <c r="J24" s="148">
        <v>1164</v>
      </c>
      <c r="K24" s="53">
        <f t="shared" si="35"/>
        <v>235820.27000000002</v>
      </c>
      <c r="L24" s="3">
        <v>68547.39</v>
      </c>
      <c r="M24" s="3">
        <v>167272.88</v>
      </c>
      <c r="N24" s="51"/>
      <c r="O24" s="32"/>
      <c r="P24" s="32"/>
      <c r="Q24" s="53"/>
      <c r="R24" s="32"/>
      <c r="S24" s="32"/>
      <c r="T24" s="51">
        <f t="shared" si="29"/>
        <v>2614</v>
      </c>
      <c r="U24" s="31">
        <v>772</v>
      </c>
      <c r="V24" s="31">
        <v>1842</v>
      </c>
      <c r="W24" s="53">
        <f t="shared" si="36"/>
        <v>2569774.09</v>
      </c>
      <c r="X24" s="3">
        <v>758938.64</v>
      </c>
      <c r="Y24" s="3">
        <v>1810835.45</v>
      </c>
      <c r="Z24" s="51">
        <f t="shared" si="20"/>
        <v>6198</v>
      </c>
      <c r="AA24" s="148">
        <v>1868</v>
      </c>
      <c r="AB24" s="148">
        <v>4330</v>
      </c>
      <c r="AC24" s="53">
        <f t="shared" si="37"/>
        <v>4663498.87</v>
      </c>
      <c r="AD24" s="3">
        <v>1405520.47</v>
      </c>
      <c r="AE24" s="3">
        <v>3257978.4</v>
      </c>
      <c r="AF24" s="51">
        <f t="shared" si="30"/>
        <v>3089</v>
      </c>
      <c r="AG24" s="148">
        <v>931</v>
      </c>
      <c r="AH24" s="148">
        <v>2158</v>
      </c>
      <c r="AI24" s="53">
        <f t="shared" si="38"/>
        <v>1648151.61</v>
      </c>
      <c r="AJ24" s="3">
        <v>496739.77</v>
      </c>
      <c r="AK24" s="3">
        <v>1151411.8400000001</v>
      </c>
      <c r="AL24" s="51">
        <f t="shared" ref="AL24:AL31" si="41">AM24+AN24</f>
        <v>670</v>
      </c>
      <c r="AM24" s="148">
        <v>150</v>
      </c>
      <c r="AN24" s="148">
        <v>520</v>
      </c>
      <c r="AO24" s="53">
        <f t="shared" si="32"/>
        <v>9078343.3599999994</v>
      </c>
      <c r="AP24" s="3">
        <v>2032464.93</v>
      </c>
      <c r="AQ24" s="3">
        <v>7045878.4299999997</v>
      </c>
      <c r="AR24" s="51">
        <f t="shared" si="22"/>
        <v>228</v>
      </c>
      <c r="AS24" s="31">
        <v>57</v>
      </c>
      <c r="AT24" s="31">
        <v>171</v>
      </c>
      <c r="AU24" s="53">
        <f t="shared" si="9"/>
        <v>1551499.1600000001</v>
      </c>
      <c r="AV24" s="3">
        <v>387874.79</v>
      </c>
      <c r="AW24" s="3">
        <v>1163624.3700000001</v>
      </c>
      <c r="AX24" s="51">
        <f t="shared" si="40"/>
        <v>3666</v>
      </c>
      <c r="AY24" s="31">
        <v>1082</v>
      </c>
      <c r="AZ24" s="31">
        <v>2584</v>
      </c>
      <c r="BA24" s="53">
        <f t="shared" si="39"/>
        <v>364547.04</v>
      </c>
      <c r="BB24" s="3">
        <v>107594.08</v>
      </c>
      <c r="BC24" s="3">
        <v>256952.95999999999</v>
      </c>
      <c r="BD24" s="51">
        <f t="shared" ref="BD24:BD32" si="42">BE24+BF24</f>
        <v>318</v>
      </c>
      <c r="BE24" s="31">
        <v>94</v>
      </c>
      <c r="BF24" s="31">
        <v>224</v>
      </c>
      <c r="BG24" s="53">
        <f t="shared" si="28"/>
        <v>223019.76</v>
      </c>
      <c r="BH24" s="3">
        <v>65924.08</v>
      </c>
      <c r="BI24" s="3">
        <v>157095.67999999999</v>
      </c>
      <c r="BK24" s="55">
        <f t="shared" si="14"/>
        <v>23033092.690000001</v>
      </c>
      <c r="BL24" s="34"/>
      <c r="BM24" s="34"/>
      <c r="BN24" s="34"/>
    </row>
    <row r="25" spans="1:66" s="33" customFormat="1" ht="15" x14ac:dyDescent="0.25">
      <c r="A25" s="21" t="s">
        <v>85</v>
      </c>
      <c r="B25" s="48">
        <f t="shared" si="33"/>
        <v>1890</v>
      </c>
      <c r="C25" s="148">
        <v>755</v>
      </c>
      <c r="D25" s="148">
        <v>1135</v>
      </c>
      <c r="E25" s="53">
        <f t="shared" si="34"/>
        <v>3159881.54</v>
      </c>
      <c r="F25" s="3">
        <v>1262280.72</v>
      </c>
      <c r="G25" s="3">
        <v>1897600.82</v>
      </c>
      <c r="H25" s="51">
        <f t="shared" si="18"/>
        <v>2430</v>
      </c>
      <c r="I25" s="148">
        <v>783</v>
      </c>
      <c r="J25" s="148">
        <v>1647</v>
      </c>
      <c r="K25" s="53">
        <f t="shared" si="35"/>
        <v>336763.83999999997</v>
      </c>
      <c r="L25" s="3">
        <v>108512.79</v>
      </c>
      <c r="M25" s="3">
        <v>228251.05</v>
      </c>
      <c r="N25" s="51"/>
      <c r="O25" s="32"/>
      <c r="P25" s="32"/>
      <c r="Q25" s="53"/>
      <c r="R25" s="32"/>
      <c r="S25" s="32"/>
      <c r="T25" s="51">
        <f t="shared" si="29"/>
        <v>3507</v>
      </c>
      <c r="U25" s="31">
        <v>1367</v>
      </c>
      <c r="V25" s="31">
        <v>2140</v>
      </c>
      <c r="W25" s="53">
        <f t="shared" si="36"/>
        <v>3483171.76</v>
      </c>
      <c r="X25" s="3">
        <v>1357711.95</v>
      </c>
      <c r="Y25" s="3">
        <v>2125459.81</v>
      </c>
      <c r="Z25" s="51">
        <f t="shared" si="20"/>
        <v>6968</v>
      </c>
      <c r="AA25" s="148">
        <v>2940</v>
      </c>
      <c r="AB25" s="148">
        <v>4028</v>
      </c>
      <c r="AC25" s="53">
        <f t="shared" si="37"/>
        <v>5240509.79</v>
      </c>
      <c r="AD25" s="3">
        <v>2211122.1</v>
      </c>
      <c r="AE25" s="3">
        <v>3029387.69</v>
      </c>
      <c r="AF25" s="51">
        <f t="shared" si="30"/>
        <v>3285</v>
      </c>
      <c r="AG25" s="148">
        <v>1199</v>
      </c>
      <c r="AH25" s="148">
        <v>2086</v>
      </c>
      <c r="AI25" s="53">
        <f t="shared" si="38"/>
        <v>1158169.49</v>
      </c>
      <c r="AJ25" s="3">
        <v>422723.05</v>
      </c>
      <c r="AK25" s="3">
        <v>735446.44</v>
      </c>
      <c r="AL25" s="51">
        <f t="shared" si="41"/>
        <v>755</v>
      </c>
      <c r="AM25" s="148">
        <v>278</v>
      </c>
      <c r="AN25" s="148">
        <v>477</v>
      </c>
      <c r="AO25" s="53">
        <f t="shared" si="32"/>
        <v>10151697.35</v>
      </c>
      <c r="AP25" s="3">
        <v>3737975.98</v>
      </c>
      <c r="AQ25" s="3">
        <v>6413721.3700000001</v>
      </c>
      <c r="AR25" s="51">
        <f t="shared" si="22"/>
        <v>264</v>
      </c>
      <c r="AS25" s="31">
        <v>95</v>
      </c>
      <c r="AT25" s="31">
        <v>169</v>
      </c>
      <c r="AU25" s="53">
        <f t="shared" si="9"/>
        <v>1765802.9</v>
      </c>
      <c r="AV25" s="3">
        <v>635421.5</v>
      </c>
      <c r="AW25" s="3">
        <v>1130381.3999999999</v>
      </c>
      <c r="AX25" s="51">
        <f t="shared" si="40"/>
        <v>3000</v>
      </c>
      <c r="AY25" s="31">
        <v>1198</v>
      </c>
      <c r="AZ25" s="31">
        <v>1802</v>
      </c>
      <c r="BA25" s="53">
        <f t="shared" si="39"/>
        <v>298320</v>
      </c>
      <c r="BB25" s="3">
        <v>119129.12</v>
      </c>
      <c r="BC25" s="3">
        <v>179190.88</v>
      </c>
      <c r="BD25" s="51">
        <f t="shared" si="42"/>
        <v>240</v>
      </c>
      <c r="BE25" s="31">
        <v>96</v>
      </c>
      <c r="BF25" s="31">
        <v>144</v>
      </c>
      <c r="BG25" s="53">
        <f t="shared" si="28"/>
        <v>168316.79999999999</v>
      </c>
      <c r="BH25" s="3">
        <v>67326.720000000001</v>
      </c>
      <c r="BI25" s="3">
        <v>100990.08</v>
      </c>
      <c r="BK25" s="55">
        <f t="shared" si="14"/>
        <v>25762633.469999999</v>
      </c>
    </row>
    <row r="26" spans="1:66" s="33" customFormat="1" ht="15" x14ac:dyDescent="0.25">
      <c r="A26" s="21" t="s">
        <v>23</v>
      </c>
      <c r="B26" s="51">
        <f t="shared" ref="B26:B31" si="43">C26+D26</f>
        <v>489</v>
      </c>
      <c r="C26" s="148">
        <v>4</v>
      </c>
      <c r="D26" s="148">
        <v>485</v>
      </c>
      <c r="E26" s="53">
        <f t="shared" si="34"/>
        <v>817556.64999999991</v>
      </c>
      <c r="F26" s="3">
        <v>6687.58</v>
      </c>
      <c r="G26" s="3">
        <v>810869.07</v>
      </c>
      <c r="H26" s="51">
        <f t="shared" ref="H26:H42" si="44">I26+J26</f>
        <v>1191</v>
      </c>
      <c r="I26" s="148">
        <v>28</v>
      </c>
      <c r="J26" s="148">
        <v>1163</v>
      </c>
      <c r="K26" s="53">
        <f t="shared" si="35"/>
        <v>137406.78000000003</v>
      </c>
      <c r="L26" s="3">
        <v>3230.39</v>
      </c>
      <c r="M26" s="3">
        <v>134176.39000000001</v>
      </c>
      <c r="N26" s="51"/>
      <c r="O26" s="32"/>
      <c r="P26" s="32"/>
      <c r="Q26" s="53"/>
      <c r="R26" s="32"/>
      <c r="S26" s="32"/>
      <c r="T26" s="51">
        <f t="shared" ref="T26:T32" si="45">U26+V26</f>
        <v>900</v>
      </c>
      <c r="U26" s="31">
        <v>0</v>
      </c>
      <c r="V26" s="31">
        <v>900</v>
      </c>
      <c r="W26" s="53">
        <f t="shared" si="36"/>
        <v>809363.24</v>
      </c>
      <c r="X26" s="3">
        <v>0</v>
      </c>
      <c r="Y26" s="3">
        <v>809363.24</v>
      </c>
      <c r="Z26" s="51">
        <f t="shared" ref="Z26:Z42" si="46">AA26+AB26</f>
        <v>1918</v>
      </c>
      <c r="AA26" s="148">
        <v>5</v>
      </c>
      <c r="AB26" s="148">
        <v>1913</v>
      </c>
      <c r="AC26" s="53">
        <f t="shared" si="37"/>
        <v>1304267.82</v>
      </c>
      <c r="AD26" s="3">
        <v>3400.07</v>
      </c>
      <c r="AE26" s="3">
        <v>1300867.75</v>
      </c>
      <c r="AF26" s="51">
        <f t="shared" ref="AF26:AF32" si="47">AG26+AH26</f>
        <v>742</v>
      </c>
      <c r="AG26" s="148">
        <v>5</v>
      </c>
      <c r="AH26" s="148">
        <v>737</v>
      </c>
      <c r="AI26" s="53">
        <f t="shared" si="38"/>
        <v>367904.17000000004</v>
      </c>
      <c r="AJ26" s="3">
        <v>2479.14</v>
      </c>
      <c r="AK26" s="3">
        <v>365425.03</v>
      </c>
      <c r="AL26" s="51">
        <f t="shared" si="41"/>
        <v>128</v>
      </c>
      <c r="AM26" s="148">
        <v>2</v>
      </c>
      <c r="AN26" s="148">
        <v>126</v>
      </c>
      <c r="AO26" s="53">
        <f t="shared" si="32"/>
        <v>1934248.0599999998</v>
      </c>
      <c r="AP26" s="3">
        <v>30222.63</v>
      </c>
      <c r="AQ26" s="3">
        <v>1904025.43</v>
      </c>
      <c r="AR26" s="51">
        <f t="shared" ref="AR26:AR42" si="48">AS26+AT26</f>
        <v>60</v>
      </c>
      <c r="AS26" s="31">
        <v>0</v>
      </c>
      <c r="AT26" s="31">
        <v>60</v>
      </c>
      <c r="AU26" s="53">
        <f t="shared" si="9"/>
        <v>389494</v>
      </c>
      <c r="AV26" s="3">
        <v>0</v>
      </c>
      <c r="AW26" s="3">
        <v>389494</v>
      </c>
      <c r="AX26" s="51">
        <f t="shared" si="40"/>
        <v>4125</v>
      </c>
      <c r="AY26" s="31">
        <v>100</v>
      </c>
      <c r="AZ26" s="31">
        <v>4025</v>
      </c>
      <c r="BA26" s="53">
        <f t="shared" si="39"/>
        <v>821328.75</v>
      </c>
      <c r="BB26" s="3">
        <v>19911</v>
      </c>
      <c r="BC26" s="3">
        <v>801417.75</v>
      </c>
      <c r="BD26" s="51">
        <f t="shared" si="42"/>
        <v>93</v>
      </c>
      <c r="BE26" s="31">
        <v>2</v>
      </c>
      <c r="BF26" s="31">
        <v>91</v>
      </c>
      <c r="BG26" s="53">
        <f t="shared" si="28"/>
        <v>65222.76</v>
      </c>
      <c r="BH26" s="3">
        <v>1402.64</v>
      </c>
      <c r="BI26" s="3">
        <v>63820.12</v>
      </c>
      <c r="BK26" s="55">
        <f t="shared" si="14"/>
        <v>6646792.2299999995</v>
      </c>
    </row>
    <row r="27" spans="1:66" s="33" customFormat="1" ht="15.75" customHeight="1" x14ac:dyDescent="0.25">
      <c r="A27" s="21" t="s">
        <v>86</v>
      </c>
      <c r="B27" s="51">
        <f t="shared" si="43"/>
        <v>1830</v>
      </c>
      <c r="C27" s="148">
        <v>661</v>
      </c>
      <c r="D27" s="148">
        <v>1169</v>
      </c>
      <c r="E27" s="53">
        <f t="shared" si="34"/>
        <v>3059567.84</v>
      </c>
      <c r="F27" s="3">
        <v>1105122.5900000001</v>
      </c>
      <c r="G27" s="3">
        <v>1954445.25</v>
      </c>
      <c r="H27" s="51">
        <f t="shared" si="44"/>
        <v>3027</v>
      </c>
      <c r="I27" s="148">
        <v>734</v>
      </c>
      <c r="J27" s="148">
        <v>2293</v>
      </c>
      <c r="K27" s="53">
        <f t="shared" si="35"/>
        <v>321385.81</v>
      </c>
      <c r="L27" s="3">
        <v>77931.02</v>
      </c>
      <c r="M27" s="3">
        <v>243454.79</v>
      </c>
      <c r="N27" s="51"/>
      <c r="O27" s="32"/>
      <c r="P27" s="32"/>
      <c r="Q27" s="53"/>
      <c r="R27" s="32"/>
      <c r="S27" s="32"/>
      <c r="T27" s="51">
        <f t="shared" si="45"/>
        <v>2794</v>
      </c>
      <c r="U27" s="31">
        <v>830</v>
      </c>
      <c r="V27" s="31">
        <v>1964</v>
      </c>
      <c r="W27" s="53">
        <f t="shared" si="36"/>
        <v>2813861.26</v>
      </c>
      <c r="X27" s="3">
        <v>835900.09</v>
      </c>
      <c r="Y27" s="3">
        <v>1977961.17</v>
      </c>
      <c r="Z27" s="51">
        <f t="shared" si="46"/>
        <v>7853</v>
      </c>
      <c r="AA27" s="148">
        <v>2369</v>
      </c>
      <c r="AB27" s="148">
        <v>5484</v>
      </c>
      <c r="AC27" s="53">
        <f t="shared" si="37"/>
        <v>5516014</v>
      </c>
      <c r="AD27" s="3">
        <v>1664005.75</v>
      </c>
      <c r="AE27" s="3">
        <v>3852008.25</v>
      </c>
      <c r="AF27" s="51">
        <f t="shared" si="47"/>
        <v>3421</v>
      </c>
      <c r="AG27" s="148">
        <v>1012</v>
      </c>
      <c r="AH27" s="148">
        <v>2409</v>
      </c>
      <c r="AI27" s="53">
        <f t="shared" si="38"/>
        <v>1370875.73</v>
      </c>
      <c r="AJ27" s="3">
        <v>405532.37</v>
      </c>
      <c r="AK27" s="3">
        <v>965343.36</v>
      </c>
      <c r="AL27" s="51">
        <f t="shared" si="41"/>
        <v>980</v>
      </c>
      <c r="AM27" s="148">
        <v>270</v>
      </c>
      <c r="AN27" s="148">
        <v>710</v>
      </c>
      <c r="AO27" s="53">
        <f t="shared" si="32"/>
        <v>15243967.189999999</v>
      </c>
      <c r="AP27" s="3">
        <v>4199868.51</v>
      </c>
      <c r="AQ27" s="3">
        <v>11044098.68</v>
      </c>
      <c r="AR27" s="51">
        <f t="shared" si="48"/>
        <v>285</v>
      </c>
      <c r="AS27" s="31">
        <v>83</v>
      </c>
      <c r="AT27" s="31">
        <v>202</v>
      </c>
      <c r="AU27" s="53">
        <f t="shared" si="9"/>
        <v>2199066.4500000002</v>
      </c>
      <c r="AV27" s="3">
        <v>640429.88</v>
      </c>
      <c r="AW27" s="3">
        <v>1558636.57</v>
      </c>
      <c r="AX27" s="51">
        <f t="shared" ref="AX27:AX32" si="49">AY27+AZ27</f>
        <v>2934</v>
      </c>
      <c r="AY27" s="31">
        <v>856</v>
      </c>
      <c r="AZ27" s="31">
        <v>2078</v>
      </c>
      <c r="BA27" s="53">
        <f t="shared" si="39"/>
        <v>323716.86</v>
      </c>
      <c r="BB27" s="3">
        <v>94445</v>
      </c>
      <c r="BC27" s="3">
        <v>229271.86</v>
      </c>
      <c r="BD27" s="51">
        <f t="shared" si="42"/>
        <v>446</v>
      </c>
      <c r="BE27" s="31">
        <v>130</v>
      </c>
      <c r="BF27" s="31">
        <v>316</v>
      </c>
      <c r="BG27" s="53">
        <f t="shared" si="28"/>
        <v>224981.87</v>
      </c>
      <c r="BH27" s="3">
        <v>65577.679999999993</v>
      </c>
      <c r="BI27" s="3">
        <v>159404.19</v>
      </c>
      <c r="BK27" s="55">
        <f t="shared" si="14"/>
        <v>31073437.009999998</v>
      </c>
    </row>
    <row r="28" spans="1:66" s="33" customFormat="1" ht="15" x14ac:dyDescent="0.25">
      <c r="A28" s="21" t="s">
        <v>24</v>
      </c>
      <c r="B28" s="51">
        <f t="shared" si="43"/>
        <v>168</v>
      </c>
      <c r="C28" s="148">
        <v>12</v>
      </c>
      <c r="D28" s="148">
        <v>156</v>
      </c>
      <c r="E28" s="53">
        <f t="shared" si="34"/>
        <v>280878.36</v>
      </c>
      <c r="F28" s="3">
        <v>20062.740000000002</v>
      </c>
      <c r="G28" s="3">
        <v>260815.62</v>
      </c>
      <c r="H28" s="51">
        <f t="shared" si="44"/>
        <v>237</v>
      </c>
      <c r="I28" s="148">
        <v>15</v>
      </c>
      <c r="J28" s="148">
        <v>222</v>
      </c>
      <c r="K28" s="53">
        <f t="shared" si="35"/>
        <v>51667.86</v>
      </c>
      <c r="L28" s="3">
        <v>3270.12</v>
      </c>
      <c r="M28" s="3">
        <v>48397.74</v>
      </c>
      <c r="N28" s="51"/>
      <c r="O28" s="32"/>
      <c r="P28" s="32"/>
      <c r="Q28" s="53"/>
      <c r="R28" s="32"/>
      <c r="S28" s="32"/>
      <c r="T28" s="51">
        <f t="shared" si="45"/>
        <v>383</v>
      </c>
      <c r="U28" s="31">
        <v>32</v>
      </c>
      <c r="V28" s="31">
        <v>351</v>
      </c>
      <c r="W28" s="53">
        <f t="shared" si="36"/>
        <v>346096.2</v>
      </c>
      <c r="X28" s="3">
        <v>28916.65</v>
      </c>
      <c r="Y28" s="3">
        <v>317179.55</v>
      </c>
      <c r="Z28" s="51">
        <f t="shared" si="46"/>
        <v>760</v>
      </c>
      <c r="AA28" s="148">
        <v>58</v>
      </c>
      <c r="AB28" s="148">
        <v>702</v>
      </c>
      <c r="AC28" s="53">
        <f t="shared" si="37"/>
        <v>536275.54</v>
      </c>
      <c r="AD28" s="3">
        <v>40926.29</v>
      </c>
      <c r="AE28" s="3">
        <v>495349.25</v>
      </c>
      <c r="AF28" s="51">
        <f t="shared" si="47"/>
        <v>416</v>
      </c>
      <c r="AG28" s="148">
        <v>42</v>
      </c>
      <c r="AH28" s="148">
        <v>374</v>
      </c>
      <c r="AI28" s="53">
        <f t="shared" si="38"/>
        <v>190177.54</v>
      </c>
      <c r="AJ28" s="3">
        <v>19200.62</v>
      </c>
      <c r="AK28" s="3">
        <v>170976.92</v>
      </c>
      <c r="AL28" s="51"/>
      <c r="AM28" s="31"/>
      <c r="AN28" s="31"/>
      <c r="AO28" s="53"/>
      <c r="AP28" s="3"/>
      <c r="AQ28" s="3"/>
      <c r="AR28" s="51">
        <f t="shared" si="48"/>
        <v>79</v>
      </c>
      <c r="AS28" s="31">
        <v>7</v>
      </c>
      <c r="AT28" s="31">
        <v>72</v>
      </c>
      <c r="AU28" s="53">
        <f t="shared" si="9"/>
        <v>486115.31</v>
      </c>
      <c r="AV28" s="3">
        <v>43073.51</v>
      </c>
      <c r="AW28" s="3">
        <v>443041.8</v>
      </c>
      <c r="AX28" s="51"/>
      <c r="AY28" s="31"/>
      <c r="AZ28" s="31"/>
      <c r="BA28" s="53"/>
      <c r="BB28" s="3"/>
      <c r="BC28" s="3"/>
      <c r="BD28" s="51"/>
      <c r="BE28" s="31"/>
      <c r="BF28" s="31"/>
      <c r="BG28" s="53"/>
      <c r="BH28" s="3"/>
      <c r="BI28" s="3"/>
      <c r="BK28" s="55">
        <f t="shared" si="14"/>
        <v>1891210.81</v>
      </c>
    </row>
    <row r="29" spans="1:66" s="33" customFormat="1" ht="15" x14ac:dyDescent="0.25">
      <c r="A29" s="21" t="s">
        <v>25</v>
      </c>
      <c r="B29" s="51">
        <f t="shared" si="43"/>
        <v>731</v>
      </c>
      <c r="C29" s="148">
        <v>45</v>
      </c>
      <c r="D29" s="148">
        <v>686</v>
      </c>
      <c r="E29" s="53">
        <f t="shared" si="34"/>
        <v>1222155.24</v>
      </c>
      <c r="F29" s="3">
        <v>75235.27</v>
      </c>
      <c r="G29" s="3">
        <v>1146919.97</v>
      </c>
      <c r="H29" s="51">
        <f t="shared" si="44"/>
        <v>499</v>
      </c>
      <c r="I29" s="148">
        <v>26</v>
      </c>
      <c r="J29" s="148">
        <v>473</v>
      </c>
      <c r="K29" s="53">
        <f t="shared" si="35"/>
        <v>110803.16</v>
      </c>
      <c r="L29" s="3">
        <v>5773.31</v>
      </c>
      <c r="M29" s="3">
        <v>105029.85</v>
      </c>
      <c r="N29" s="51"/>
      <c r="O29" s="32"/>
      <c r="P29" s="32"/>
      <c r="Q29" s="53"/>
      <c r="R29" s="32"/>
      <c r="S29" s="32"/>
      <c r="T29" s="51">
        <f t="shared" si="45"/>
        <v>1106</v>
      </c>
      <c r="U29" s="31">
        <v>97</v>
      </c>
      <c r="V29" s="31">
        <v>1009</v>
      </c>
      <c r="W29" s="53">
        <f t="shared" si="36"/>
        <v>1220748.7100000002</v>
      </c>
      <c r="X29" s="3">
        <v>107063.86</v>
      </c>
      <c r="Y29" s="3">
        <v>1113684.8500000001</v>
      </c>
      <c r="Z29" s="51">
        <f t="shared" si="46"/>
        <v>2932</v>
      </c>
      <c r="AA29" s="148">
        <v>154</v>
      </c>
      <c r="AB29" s="148">
        <v>2778</v>
      </c>
      <c r="AC29" s="53">
        <f t="shared" si="37"/>
        <v>2096490.35</v>
      </c>
      <c r="AD29" s="3">
        <v>110115.8</v>
      </c>
      <c r="AE29" s="3">
        <v>1986374.55</v>
      </c>
      <c r="AF29" s="51">
        <f t="shared" si="47"/>
        <v>1327</v>
      </c>
      <c r="AG29" s="148">
        <v>59</v>
      </c>
      <c r="AH29" s="148">
        <v>1268</v>
      </c>
      <c r="AI29" s="53">
        <f t="shared" si="38"/>
        <v>641144.70000000007</v>
      </c>
      <c r="AJ29" s="3">
        <v>28506.06</v>
      </c>
      <c r="AK29" s="3">
        <v>612638.64</v>
      </c>
      <c r="AL29" s="51">
        <f t="shared" si="41"/>
        <v>161</v>
      </c>
      <c r="AM29" s="148">
        <v>7</v>
      </c>
      <c r="AN29" s="148">
        <v>154</v>
      </c>
      <c r="AO29" s="53">
        <f t="shared" ref="AO29:AO32" si="50">AP29+AQ29</f>
        <v>2459099.0700000003</v>
      </c>
      <c r="AP29" s="3">
        <v>106917.35</v>
      </c>
      <c r="AQ29" s="3">
        <v>2352181.7200000002</v>
      </c>
      <c r="AR29" s="51">
        <f t="shared" si="48"/>
        <v>114</v>
      </c>
      <c r="AS29" s="31">
        <v>14</v>
      </c>
      <c r="AT29" s="31">
        <v>100</v>
      </c>
      <c r="AU29" s="53">
        <f t="shared" si="9"/>
        <v>735965.55999999994</v>
      </c>
      <c r="AV29" s="3">
        <v>90381.74</v>
      </c>
      <c r="AW29" s="3">
        <v>645583.81999999995</v>
      </c>
      <c r="AX29" s="51"/>
      <c r="AY29" s="31"/>
      <c r="AZ29" s="31"/>
      <c r="BA29" s="53"/>
      <c r="BB29" s="3"/>
      <c r="BC29" s="3"/>
      <c r="BD29" s="51"/>
      <c r="BE29" s="31"/>
      <c r="BF29" s="31"/>
      <c r="BG29" s="53"/>
      <c r="BH29" s="3"/>
      <c r="BI29" s="3"/>
      <c r="BK29" s="55">
        <f t="shared" si="14"/>
        <v>8486406.790000001</v>
      </c>
    </row>
    <row r="30" spans="1:66" s="33" customFormat="1" ht="15" x14ac:dyDescent="0.25">
      <c r="A30" s="21" t="s">
        <v>87</v>
      </c>
      <c r="B30" s="51">
        <f t="shared" si="43"/>
        <v>1062</v>
      </c>
      <c r="C30" s="148">
        <v>69</v>
      </c>
      <c r="D30" s="148">
        <v>993</v>
      </c>
      <c r="E30" s="53">
        <f t="shared" si="34"/>
        <v>1775552.48</v>
      </c>
      <c r="F30" s="3">
        <v>115360.75</v>
      </c>
      <c r="G30" s="3">
        <v>1660191.73</v>
      </c>
      <c r="H30" s="51">
        <f t="shared" si="44"/>
        <v>1433</v>
      </c>
      <c r="I30" s="148">
        <v>85</v>
      </c>
      <c r="J30" s="148">
        <v>1348</v>
      </c>
      <c r="K30" s="53">
        <f t="shared" si="35"/>
        <v>141051.27000000002</v>
      </c>
      <c r="L30" s="3">
        <v>8366.61</v>
      </c>
      <c r="M30" s="3">
        <v>132684.66</v>
      </c>
      <c r="N30" s="51"/>
      <c r="O30" s="32"/>
      <c r="P30" s="32"/>
      <c r="Q30" s="53"/>
      <c r="R30" s="32"/>
      <c r="S30" s="32"/>
      <c r="T30" s="51">
        <f t="shared" si="45"/>
        <v>1631</v>
      </c>
      <c r="U30" s="31">
        <v>73</v>
      </c>
      <c r="V30" s="31">
        <v>1558</v>
      </c>
      <c r="W30" s="53">
        <f t="shared" si="36"/>
        <v>1617634.48</v>
      </c>
      <c r="X30" s="3">
        <v>72401.789999999994</v>
      </c>
      <c r="Y30" s="3">
        <v>1545232.69</v>
      </c>
      <c r="Z30" s="51">
        <f t="shared" si="46"/>
        <v>4823</v>
      </c>
      <c r="AA30" s="148">
        <v>338</v>
      </c>
      <c r="AB30" s="148">
        <v>4485</v>
      </c>
      <c r="AC30" s="53">
        <f t="shared" si="37"/>
        <v>3486563.01</v>
      </c>
      <c r="AD30" s="3">
        <v>244341.34</v>
      </c>
      <c r="AE30" s="3">
        <v>3242221.67</v>
      </c>
      <c r="AF30" s="51">
        <f t="shared" si="47"/>
        <v>1987</v>
      </c>
      <c r="AG30" s="148">
        <v>127</v>
      </c>
      <c r="AH30" s="148">
        <v>1860</v>
      </c>
      <c r="AI30" s="53">
        <f t="shared" si="38"/>
        <v>864303.44</v>
      </c>
      <c r="AJ30" s="3">
        <v>55242.34</v>
      </c>
      <c r="AK30" s="3">
        <v>809061.1</v>
      </c>
      <c r="AL30" s="51">
        <f t="shared" si="41"/>
        <v>525</v>
      </c>
      <c r="AM30" s="148">
        <v>20</v>
      </c>
      <c r="AN30" s="148">
        <v>505</v>
      </c>
      <c r="AO30" s="53">
        <f t="shared" si="50"/>
        <v>8193525.3899999997</v>
      </c>
      <c r="AP30" s="3">
        <v>312134.3</v>
      </c>
      <c r="AQ30" s="3">
        <v>7881391.0899999999</v>
      </c>
      <c r="AR30" s="51">
        <f t="shared" si="48"/>
        <v>150</v>
      </c>
      <c r="AS30" s="31">
        <v>9</v>
      </c>
      <c r="AT30" s="31">
        <v>141</v>
      </c>
      <c r="AU30" s="53">
        <f t="shared" si="9"/>
        <v>1094950.01</v>
      </c>
      <c r="AV30" s="3">
        <v>65697</v>
      </c>
      <c r="AW30" s="3">
        <v>1029253.01</v>
      </c>
      <c r="AX30" s="51">
        <f t="shared" si="49"/>
        <v>1813</v>
      </c>
      <c r="AY30" s="31">
        <v>87</v>
      </c>
      <c r="AZ30" s="31">
        <v>1726</v>
      </c>
      <c r="BA30" s="53">
        <f t="shared" ref="BA30:BA33" si="51">BB30+BC30</f>
        <v>180284.72</v>
      </c>
      <c r="BB30" s="3">
        <v>8651.2800000000007</v>
      </c>
      <c r="BC30" s="3">
        <v>171633.44</v>
      </c>
      <c r="BD30" s="51">
        <f t="shared" si="42"/>
        <v>151</v>
      </c>
      <c r="BE30" s="31">
        <v>7</v>
      </c>
      <c r="BF30" s="31">
        <v>144</v>
      </c>
      <c r="BG30" s="53">
        <f t="shared" ref="BG30:BG32" si="52">BH30+BI30</f>
        <v>105899.32</v>
      </c>
      <c r="BH30" s="3">
        <v>4909.24</v>
      </c>
      <c r="BI30" s="3">
        <v>100990.08</v>
      </c>
      <c r="BK30" s="55">
        <f t="shared" si="14"/>
        <v>17459764.120000001</v>
      </c>
    </row>
    <row r="31" spans="1:66" s="33" customFormat="1" ht="15" x14ac:dyDescent="0.25">
      <c r="A31" s="21" t="s">
        <v>88</v>
      </c>
      <c r="B31" s="51">
        <f t="shared" si="43"/>
        <v>1590</v>
      </c>
      <c r="C31" s="148">
        <v>516</v>
      </c>
      <c r="D31" s="148">
        <v>1074</v>
      </c>
      <c r="E31" s="53">
        <f t="shared" si="34"/>
        <v>2658313.0499999998</v>
      </c>
      <c r="F31" s="3">
        <v>862697.82</v>
      </c>
      <c r="G31" s="3">
        <v>1795615.23</v>
      </c>
      <c r="H31" s="51">
        <f t="shared" si="44"/>
        <v>1279</v>
      </c>
      <c r="I31" s="148">
        <v>580</v>
      </c>
      <c r="J31" s="148">
        <v>699</v>
      </c>
      <c r="K31" s="53">
        <f t="shared" si="35"/>
        <v>132682.51</v>
      </c>
      <c r="L31" s="3">
        <v>60168.77</v>
      </c>
      <c r="M31" s="3">
        <v>72513.740000000005</v>
      </c>
      <c r="N31" s="51"/>
      <c r="O31" s="32"/>
      <c r="P31" s="32"/>
      <c r="Q31" s="53"/>
      <c r="R31" s="32"/>
      <c r="S31" s="32"/>
      <c r="T31" s="51">
        <f t="shared" si="45"/>
        <v>3003</v>
      </c>
      <c r="U31" s="31">
        <v>1318</v>
      </c>
      <c r="V31" s="31">
        <v>1685</v>
      </c>
      <c r="W31" s="53">
        <f t="shared" si="36"/>
        <v>2953786.37</v>
      </c>
      <c r="X31" s="3">
        <v>1296400.4099999999</v>
      </c>
      <c r="Y31" s="3">
        <v>1657385.96</v>
      </c>
      <c r="Z31" s="51">
        <f t="shared" si="46"/>
        <v>6408</v>
      </c>
      <c r="AA31" s="148">
        <v>2882</v>
      </c>
      <c r="AB31" s="148">
        <v>3526</v>
      </c>
      <c r="AC31" s="53">
        <f t="shared" si="37"/>
        <v>4780675.46</v>
      </c>
      <c r="AD31" s="3">
        <v>2150110.2799999998</v>
      </c>
      <c r="AE31" s="3">
        <v>2630565.1800000002</v>
      </c>
      <c r="AF31" s="51">
        <f t="shared" si="47"/>
        <v>2897</v>
      </c>
      <c r="AG31" s="148">
        <v>1280</v>
      </c>
      <c r="AH31" s="148">
        <v>1617</v>
      </c>
      <c r="AI31" s="53">
        <f t="shared" si="38"/>
        <v>1520037.73</v>
      </c>
      <c r="AJ31" s="3">
        <v>671607.97</v>
      </c>
      <c r="AK31" s="3">
        <v>848429.76</v>
      </c>
      <c r="AL31" s="51">
        <f t="shared" si="41"/>
        <v>669</v>
      </c>
      <c r="AM31" s="148">
        <v>314</v>
      </c>
      <c r="AN31" s="148">
        <v>355</v>
      </c>
      <c r="AO31" s="53">
        <f t="shared" si="50"/>
        <v>9413804.4400000013</v>
      </c>
      <c r="AP31" s="3">
        <v>4418437.3600000003</v>
      </c>
      <c r="AQ31" s="3">
        <v>4995367.08</v>
      </c>
      <c r="AR31" s="51">
        <f t="shared" si="48"/>
        <v>223</v>
      </c>
      <c r="AS31" s="31">
        <v>98</v>
      </c>
      <c r="AT31" s="31">
        <v>125</v>
      </c>
      <c r="AU31" s="53">
        <f t="shared" si="9"/>
        <v>1494200.33</v>
      </c>
      <c r="AV31" s="3">
        <v>656644.09</v>
      </c>
      <c r="AW31" s="3">
        <v>837556.24</v>
      </c>
      <c r="AX31" s="51">
        <f t="shared" si="49"/>
        <v>3845</v>
      </c>
      <c r="AY31" s="31">
        <v>1918</v>
      </c>
      <c r="AZ31" s="31">
        <v>1927</v>
      </c>
      <c r="BA31" s="53">
        <f t="shared" si="51"/>
        <v>578591.80000000005</v>
      </c>
      <c r="BB31" s="3">
        <v>288618.74</v>
      </c>
      <c r="BC31" s="3">
        <v>289973.06</v>
      </c>
      <c r="BD31" s="51">
        <f t="shared" si="42"/>
        <v>3259</v>
      </c>
      <c r="BE31" s="31">
        <v>1625</v>
      </c>
      <c r="BF31" s="31">
        <v>1634</v>
      </c>
      <c r="BG31" s="53">
        <f t="shared" si="52"/>
        <v>3633897.94</v>
      </c>
      <c r="BH31" s="3">
        <v>1811931.31</v>
      </c>
      <c r="BI31" s="3">
        <v>1821966.63</v>
      </c>
      <c r="BK31" s="55">
        <f t="shared" si="14"/>
        <v>27165989.630000003</v>
      </c>
    </row>
    <row r="32" spans="1:66" s="33" customFormat="1" ht="30" x14ac:dyDescent="0.25">
      <c r="A32" s="21" t="s">
        <v>54</v>
      </c>
      <c r="B32" s="48">
        <f t="shared" ref="B32" si="53">C32+D32</f>
        <v>1385</v>
      </c>
      <c r="C32" s="148">
        <v>575</v>
      </c>
      <c r="D32" s="148">
        <v>810</v>
      </c>
      <c r="E32" s="53">
        <f t="shared" si="34"/>
        <v>2315574.5699999998</v>
      </c>
      <c r="F32" s="3">
        <v>961339.62</v>
      </c>
      <c r="G32" s="3">
        <v>1354234.95</v>
      </c>
      <c r="H32" s="51">
        <f t="shared" si="44"/>
        <v>1432</v>
      </c>
      <c r="I32" s="148">
        <v>508</v>
      </c>
      <c r="J32" s="148">
        <v>924</v>
      </c>
      <c r="K32" s="53">
        <f t="shared" si="35"/>
        <v>216360.26</v>
      </c>
      <c r="L32" s="3">
        <v>76753.5</v>
      </c>
      <c r="M32" s="3">
        <v>139606.76</v>
      </c>
      <c r="N32" s="51"/>
      <c r="O32" s="32"/>
      <c r="P32" s="32"/>
      <c r="Q32" s="53"/>
      <c r="R32" s="32"/>
      <c r="S32" s="32"/>
      <c r="T32" s="51">
        <f t="shared" si="45"/>
        <v>2197</v>
      </c>
      <c r="U32" s="31">
        <v>824</v>
      </c>
      <c r="V32" s="31">
        <v>1373</v>
      </c>
      <c r="W32" s="53">
        <f t="shared" si="36"/>
        <v>2207411.2799999998</v>
      </c>
      <c r="X32" s="3">
        <v>827904.82</v>
      </c>
      <c r="Y32" s="3">
        <v>1379506.46</v>
      </c>
      <c r="Z32" s="51">
        <f t="shared" si="46"/>
        <v>5084</v>
      </c>
      <c r="AA32" s="148">
        <v>2263</v>
      </c>
      <c r="AB32" s="148">
        <v>2821</v>
      </c>
      <c r="AC32" s="53">
        <f t="shared" si="37"/>
        <v>3747875.91</v>
      </c>
      <c r="AD32" s="3">
        <v>1668261.84</v>
      </c>
      <c r="AE32" s="3">
        <v>2079614.07</v>
      </c>
      <c r="AF32" s="51">
        <f t="shared" si="47"/>
        <v>2403</v>
      </c>
      <c r="AG32" s="148">
        <v>1002</v>
      </c>
      <c r="AH32" s="148">
        <v>1401</v>
      </c>
      <c r="AI32" s="53">
        <f t="shared" si="38"/>
        <v>994678.41999999993</v>
      </c>
      <c r="AJ32" s="3">
        <v>414759.79</v>
      </c>
      <c r="AK32" s="3">
        <v>579918.63</v>
      </c>
      <c r="AL32" s="51">
        <f t="shared" ref="AL32:AL37" si="54">AM32+AN32</f>
        <v>634</v>
      </c>
      <c r="AM32" s="148">
        <v>225</v>
      </c>
      <c r="AN32" s="148">
        <v>409</v>
      </c>
      <c r="AO32" s="53">
        <f t="shared" si="50"/>
        <v>8499236.0800000001</v>
      </c>
      <c r="AP32" s="3">
        <v>3016290.41</v>
      </c>
      <c r="AQ32" s="3">
        <v>5482945.6699999999</v>
      </c>
      <c r="AR32" s="51">
        <f t="shared" si="48"/>
        <v>195</v>
      </c>
      <c r="AS32" s="31">
        <v>94</v>
      </c>
      <c r="AT32" s="31">
        <v>101</v>
      </c>
      <c r="AU32" s="53">
        <f t="shared" si="9"/>
        <v>1299300.42</v>
      </c>
      <c r="AV32" s="3">
        <v>626329.43000000005</v>
      </c>
      <c r="AW32" s="3">
        <v>672970.99</v>
      </c>
      <c r="AX32" s="51">
        <f t="shared" si="49"/>
        <v>1896</v>
      </c>
      <c r="AY32" s="31">
        <v>821</v>
      </c>
      <c r="AZ32" s="31">
        <v>1075</v>
      </c>
      <c r="BA32" s="53">
        <f t="shared" si="51"/>
        <v>188538.23999999999</v>
      </c>
      <c r="BB32" s="3">
        <v>81640.240000000005</v>
      </c>
      <c r="BC32" s="3">
        <v>106898</v>
      </c>
      <c r="BD32" s="51">
        <f t="shared" si="42"/>
        <v>250</v>
      </c>
      <c r="BE32" s="31">
        <v>108</v>
      </c>
      <c r="BF32" s="31">
        <v>142</v>
      </c>
      <c r="BG32" s="53">
        <f t="shared" si="52"/>
        <v>175330</v>
      </c>
      <c r="BH32" s="3">
        <v>75742.559999999998</v>
      </c>
      <c r="BI32" s="3">
        <v>99587.44</v>
      </c>
      <c r="BK32" s="55">
        <f t="shared" si="14"/>
        <v>19644305.179999996</v>
      </c>
    </row>
    <row r="33" spans="1:63" s="33" customFormat="1" ht="30" x14ac:dyDescent="0.25">
      <c r="A33" s="21" t="s">
        <v>26</v>
      </c>
      <c r="B33" s="51"/>
      <c r="C33" s="31"/>
      <c r="D33" s="31"/>
      <c r="E33" s="53"/>
      <c r="F33" s="3"/>
      <c r="G33" s="3"/>
      <c r="H33" s="51"/>
      <c r="I33" s="31"/>
      <c r="J33" s="31"/>
      <c r="K33" s="53"/>
      <c r="L33" s="3"/>
      <c r="M33" s="3"/>
      <c r="N33" s="51"/>
      <c r="O33" s="32"/>
      <c r="P33" s="32"/>
      <c r="Q33" s="53"/>
      <c r="R33" s="32"/>
      <c r="S33" s="32"/>
      <c r="T33" s="51"/>
      <c r="U33" s="31"/>
      <c r="V33" s="31"/>
      <c r="W33" s="53"/>
      <c r="X33" s="3"/>
      <c r="Y33" s="3"/>
      <c r="Z33" s="51"/>
      <c r="AA33" s="31"/>
      <c r="AB33" s="31"/>
      <c r="AC33" s="53"/>
      <c r="AD33" s="3"/>
      <c r="AE33" s="3"/>
      <c r="AF33" s="51"/>
      <c r="AG33" s="31"/>
      <c r="AH33" s="31"/>
      <c r="AI33" s="53"/>
      <c r="AJ33" s="3"/>
      <c r="AK33" s="3"/>
      <c r="AL33" s="51"/>
      <c r="AM33" s="31"/>
      <c r="AN33" s="31"/>
      <c r="AO33" s="53"/>
      <c r="AP33" s="3"/>
      <c r="AQ33" s="3"/>
      <c r="AR33" s="51"/>
      <c r="AS33" s="31"/>
      <c r="AT33" s="31"/>
      <c r="AU33" s="53"/>
      <c r="AV33" s="3"/>
      <c r="AW33" s="3"/>
      <c r="AX33" s="51">
        <f t="shared" ref="AX33" si="55">AY33+AZ33</f>
        <v>2055</v>
      </c>
      <c r="AY33" s="31">
        <v>630</v>
      </c>
      <c r="AZ33" s="31">
        <v>1425</v>
      </c>
      <c r="BA33" s="53">
        <f t="shared" si="51"/>
        <v>1128650.7</v>
      </c>
      <c r="BB33" s="3">
        <v>346009.7</v>
      </c>
      <c r="BC33" s="3">
        <v>782641</v>
      </c>
      <c r="BD33" s="51"/>
      <c r="BE33" s="31"/>
      <c r="BF33" s="31"/>
      <c r="BG33" s="53"/>
      <c r="BH33" s="3"/>
      <c r="BI33" s="3"/>
      <c r="BK33" s="55">
        <f t="shared" si="14"/>
        <v>1128650.7</v>
      </c>
    </row>
    <row r="34" spans="1:63" s="33" customFormat="1" ht="30" x14ac:dyDescent="0.25">
      <c r="A34" s="21" t="s">
        <v>27</v>
      </c>
      <c r="B34" s="51"/>
      <c r="C34" s="31"/>
      <c r="D34" s="31"/>
      <c r="E34" s="53"/>
      <c r="F34" s="3"/>
      <c r="G34" s="3"/>
      <c r="H34" s="51">
        <f t="shared" si="44"/>
        <v>1017</v>
      </c>
      <c r="I34" s="148">
        <v>242</v>
      </c>
      <c r="J34" s="148">
        <v>775</v>
      </c>
      <c r="K34" s="53">
        <f>L34+M34</f>
        <v>190644.72</v>
      </c>
      <c r="L34" s="3">
        <v>45364.82</v>
      </c>
      <c r="M34" s="3">
        <v>145279.9</v>
      </c>
      <c r="N34" s="48">
        <f>O34+P34</f>
        <v>11376</v>
      </c>
      <c r="O34" s="148">
        <v>3280</v>
      </c>
      <c r="P34" s="148">
        <v>8096</v>
      </c>
      <c r="Q34" s="53">
        <f t="shared" ref="Q34" si="56">R34+S34</f>
        <v>3798423.93</v>
      </c>
      <c r="R34" s="3">
        <v>1095185.52</v>
      </c>
      <c r="S34" s="3">
        <v>2703238.41</v>
      </c>
      <c r="T34" s="51"/>
      <c r="U34" s="31"/>
      <c r="V34" s="31"/>
      <c r="W34" s="53"/>
      <c r="X34" s="32"/>
      <c r="Y34" s="32"/>
      <c r="Z34" s="51">
        <f t="shared" si="46"/>
        <v>750</v>
      </c>
      <c r="AA34" s="148">
        <v>221</v>
      </c>
      <c r="AB34" s="148">
        <v>529</v>
      </c>
      <c r="AC34" s="53">
        <f t="shared" ref="AC34:AC46" si="57">AD34+AE34</f>
        <v>561605.43000000005</v>
      </c>
      <c r="AD34" s="3">
        <v>165486.39999999999</v>
      </c>
      <c r="AE34" s="3">
        <v>396119.03</v>
      </c>
      <c r="AF34" s="51"/>
      <c r="AG34" s="31"/>
      <c r="AH34" s="31"/>
      <c r="AI34" s="53"/>
      <c r="AJ34" s="32"/>
      <c r="AK34" s="32"/>
      <c r="AL34" s="51">
        <f t="shared" si="54"/>
        <v>1323</v>
      </c>
      <c r="AM34" s="148">
        <v>307</v>
      </c>
      <c r="AN34" s="148">
        <v>1016</v>
      </c>
      <c r="AO34" s="53">
        <f t="shared" ref="AO34" si="58">AP34+AQ34</f>
        <v>34864725.530000001</v>
      </c>
      <c r="AP34" s="3">
        <v>8090302.9000000004</v>
      </c>
      <c r="AQ34" s="3">
        <v>26774422.629999999</v>
      </c>
      <c r="AR34" s="51">
        <f t="shared" si="48"/>
        <v>1017</v>
      </c>
      <c r="AS34" s="31">
        <v>396</v>
      </c>
      <c r="AT34" s="31">
        <v>621</v>
      </c>
      <c r="AU34" s="53">
        <f t="shared" si="9"/>
        <v>10731512.07</v>
      </c>
      <c r="AV34" s="3">
        <v>4178641.87</v>
      </c>
      <c r="AW34" s="3">
        <v>6552870.2000000002</v>
      </c>
      <c r="AX34" s="51"/>
      <c r="AY34" s="31"/>
      <c r="AZ34" s="31"/>
      <c r="BA34" s="53"/>
      <c r="BB34" s="3"/>
      <c r="BC34" s="3"/>
      <c r="BD34" s="51">
        <f t="shared" ref="BD34:BD37" si="59">BE34+BF34</f>
        <v>261</v>
      </c>
      <c r="BE34" s="31">
        <v>85</v>
      </c>
      <c r="BF34" s="31">
        <v>176</v>
      </c>
      <c r="BG34" s="53">
        <f t="shared" ref="BG34" si="60">BH34+BI34</f>
        <v>346279.38</v>
      </c>
      <c r="BH34" s="3">
        <v>112772.98</v>
      </c>
      <c r="BI34" s="3">
        <v>233506.4</v>
      </c>
      <c r="BK34" s="55">
        <f t="shared" si="14"/>
        <v>50493191.060000002</v>
      </c>
    </row>
    <row r="35" spans="1:63" s="33" customFormat="1" ht="30" x14ac:dyDescent="0.25">
      <c r="A35" s="22" t="s">
        <v>48</v>
      </c>
      <c r="B35" s="51"/>
      <c r="C35" s="31"/>
      <c r="D35" s="31"/>
      <c r="E35" s="53"/>
      <c r="F35" s="3"/>
      <c r="G35" s="3"/>
      <c r="H35" s="51"/>
      <c r="I35" s="31"/>
      <c r="J35" s="31"/>
      <c r="K35" s="53"/>
      <c r="L35" s="3"/>
      <c r="M35" s="3"/>
      <c r="N35" s="51"/>
      <c r="O35" s="32"/>
      <c r="P35" s="32"/>
      <c r="Q35" s="53"/>
      <c r="R35" s="32"/>
      <c r="S35" s="32"/>
      <c r="T35" s="51"/>
      <c r="U35" s="31"/>
      <c r="V35" s="31"/>
      <c r="W35" s="53"/>
      <c r="X35" s="3"/>
      <c r="Y35" s="3"/>
      <c r="Z35" s="51">
        <f t="shared" si="46"/>
        <v>886</v>
      </c>
      <c r="AA35" s="148">
        <v>236</v>
      </c>
      <c r="AB35" s="148">
        <v>650</v>
      </c>
      <c r="AC35" s="53">
        <f t="shared" si="57"/>
        <v>874042.78</v>
      </c>
      <c r="AD35" s="3">
        <v>232815.01</v>
      </c>
      <c r="AE35" s="3">
        <v>641227.77</v>
      </c>
      <c r="AF35" s="51"/>
      <c r="AG35" s="31"/>
      <c r="AH35" s="31"/>
      <c r="AI35" s="53"/>
      <c r="AJ35" s="3"/>
      <c r="AK35" s="3"/>
      <c r="AL35" s="51"/>
      <c r="AM35" s="31"/>
      <c r="AN35" s="31"/>
      <c r="AO35" s="53"/>
      <c r="AP35" s="3"/>
      <c r="AQ35" s="3"/>
      <c r="AR35" s="51">
        <f t="shared" si="48"/>
        <v>280</v>
      </c>
      <c r="AS35" s="31">
        <v>78</v>
      </c>
      <c r="AT35" s="31">
        <v>202</v>
      </c>
      <c r="AU35" s="53">
        <f t="shared" si="9"/>
        <v>6707899.5499999998</v>
      </c>
      <c r="AV35" s="3">
        <v>1868629.16</v>
      </c>
      <c r="AW35" s="3">
        <v>4839270.3899999997</v>
      </c>
      <c r="AX35" s="51"/>
      <c r="AY35" s="31"/>
      <c r="AZ35" s="31"/>
      <c r="BA35" s="53"/>
      <c r="BB35" s="32"/>
      <c r="BC35" s="32"/>
      <c r="BD35" s="51"/>
      <c r="BE35" s="31"/>
      <c r="BF35" s="31"/>
      <c r="BG35" s="53"/>
      <c r="BH35" s="3"/>
      <c r="BI35" s="3"/>
      <c r="BK35" s="55">
        <f t="shared" si="14"/>
        <v>7581942.3300000001</v>
      </c>
    </row>
    <row r="36" spans="1:63" s="33" customFormat="1" ht="45" x14ac:dyDescent="0.25">
      <c r="A36" s="21" t="s">
        <v>49</v>
      </c>
      <c r="B36" s="51"/>
      <c r="C36" s="31"/>
      <c r="D36" s="31"/>
      <c r="E36" s="53"/>
      <c r="F36" s="3"/>
      <c r="G36" s="3"/>
      <c r="H36" s="51">
        <f t="shared" si="44"/>
        <v>1703</v>
      </c>
      <c r="I36" s="148">
        <v>242</v>
      </c>
      <c r="J36" s="148">
        <v>1461</v>
      </c>
      <c r="K36" s="53">
        <f>L36+M36</f>
        <v>332197.48</v>
      </c>
      <c r="L36" s="3">
        <v>47205.98</v>
      </c>
      <c r="M36" s="3">
        <v>284991.5</v>
      </c>
      <c r="N36" s="48">
        <f>O36+P36</f>
        <v>16160</v>
      </c>
      <c r="O36" s="148">
        <v>3441</v>
      </c>
      <c r="P36" s="148">
        <v>12719</v>
      </c>
      <c r="Q36" s="53">
        <f t="shared" ref="Q36:Q40" si="61">R36+S36</f>
        <v>8227776</v>
      </c>
      <c r="R36" s="3">
        <v>1751966.41</v>
      </c>
      <c r="S36" s="3">
        <v>6475809.5899999999</v>
      </c>
      <c r="T36" s="51">
        <f t="shared" ref="T36:T59" si="62">U36+V36</f>
        <v>120</v>
      </c>
      <c r="U36" s="31">
        <v>29</v>
      </c>
      <c r="V36" s="31">
        <v>91</v>
      </c>
      <c r="W36" s="53">
        <f t="shared" ref="W36" si="63">X36+Y36</f>
        <v>468732</v>
      </c>
      <c r="X36" s="3">
        <v>113276.9</v>
      </c>
      <c r="Y36" s="3">
        <v>355455.1</v>
      </c>
      <c r="Z36" s="51">
        <f t="shared" si="46"/>
        <v>297</v>
      </c>
      <c r="AA36" s="148">
        <v>76</v>
      </c>
      <c r="AB36" s="148">
        <v>221</v>
      </c>
      <c r="AC36" s="53">
        <f t="shared" si="57"/>
        <v>385443.13</v>
      </c>
      <c r="AD36" s="3">
        <v>98631.91</v>
      </c>
      <c r="AE36" s="3">
        <v>286811.21999999997</v>
      </c>
      <c r="AF36" s="51"/>
      <c r="AG36" s="31"/>
      <c r="AH36" s="31"/>
      <c r="AI36" s="53"/>
      <c r="AJ36" s="3"/>
      <c r="AK36" s="3"/>
      <c r="AL36" s="51">
        <f t="shared" si="54"/>
        <v>2670</v>
      </c>
      <c r="AM36" s="148">
        <v>618</v>
      </c>
      <c r="AN36" s="148">
        <v>2052</v>
      </c>
      <c r="AO36" s="53">
        <f t="shared" ref="AO36:AO45" si="64">AP36+AQ36</f>
        <v>84010969.210000008</v>
      </c>
      <c r="AP36" s="3">
        <v>19445235.57</v>
      </c>
      <c r="AQ36" s="3">
        <v>64565733.640000001</v>
      </c>
      <c r="AR36" s="51">
        <f t="shared" si="48"/>
        <v>493</v>
      </c>
      <c r="AS36" s="31">
        <v>141</v>
      </c>
      <c r="AT36" s="31">
        <v>352</v>
      </c>
      <c r="AU36" s="53">
        <f t="shared" si="9"/>
        <v>9363331.2799999993</v>
      </c>
      <c r="AV36" s="3">
        <v>2677950.73</v>
      </c>
      <c r="AW36" s="3">
        <v>6685380.5499999998</v>
      </c>
      <c r="AX36" s="51">
        <f>AY36+AZ36</f>
        <v>938</v>
      </c>
      <c r="AY36" s="31">
        <v>226</v>
      </c>
      <c r="AZ36" s="31">
        <v>712</v>
      </c>
      <c r="BA36" s="53">
        <f t="shared" ref="BA36" si="65">BB36+BC36</f>
        <v>577566.85</v>
      </c>
      <c r="BB36" s="3">
        <v>139157.9</v>
      </c>
      <c r="BC36" s="3">
        <v>438408.95</v>
      </c>
      <c r="BD36" s="51">
        <f t="shared" si="59"/>
        <v>4577</v>
      </c>
      <c r="BE36" s="31">
        <v>1102</v>
      </c>
      <c r="BF36" s="31">
        <v>3475</v>
      </c>
      <c r="BG36" s="53">
        <f t="shared" ref="BG36:BG45" si="66">BH36+BI36</f>
        <v>5745522.3100000005</v>
      </c>
      <c r="BH36" s="3">
        <v>1383344.02</v>
      </c>
      <c r="BI36" s="3">
        <v>4362178.29</v>
      </c>
      <c r="BK36" s="55">
        <f t="shared" si="14"/>
        <v>109111538.26000001</v>
      </c>
    </row>
    <row r="37" spans="1:63" s="33" customFormat="1" ht="15" x14ac:dyDescent="0.25">
      <c r="A37" s="21" t="s">
        <v>28</v>
      </c>
      <c r="B37" s="51"/>
      <c r="C37" s="31"/>
      <c r="D37" s="31"/>
      <c r="E37" s="53"/>
      <c r="F37" s="3"/>
      <c r="G37" s="3"/>
      <c r="H37" s="51"/>
      <c r="I37" s="31"/>
      <c r="J37" s="31"/>
      <c r="K37" s="53"/>
      <c r="L37" s="3"/>
      <c r="M37" s="3"/>
      <c r="N37" s="48">
        <f>O37+P37</f>
        <v>1351</v>
      </c>
      <c r="O37" s="148">
        <v>259</v>
      </c>
      <c r="P37" s="148">
        <v>1092</v>
      </c>
      <c r="Q37" s="53">
        <f t="shared" si="61"/>
        <v>472890.53</v>
      </c>
      <c r="R37" s="3">
        <v>90657.77</v>
      </c>
      <c r="S37" s="3">
        <v>382232.76</v>
      </c>
      <c r="T37" s="51"/>
      <c r="U37" s="31"/>
      <c r="V37" s="31"/>
      <c r="W37" s="53"/>
      <c r="X37" s="3"/>
      <c r="Y37" s="3"/>
      <c r="Z37" s="51">
        <f t="shared" si="46"/>
        <v>1060</v>
      </c>
      <c r="AA37" s="148">
        <v>246</v>
      </c>
      <c r="AB37" s="148">
        <v>814</v>
      </c>
      <c r="AC37" s="53">
        <f t="shared" si="57"/>
        <v>722008.39999999991</v>
      </c>
      <c r="AD37" s="3">
        <v>167560.44</v>
      </c>
      <c r="AE37" s="3">
        <v>554447.96</v>
      </c>
      <c r="AF37" s="51"/>
      <c r="AG37" s="31"/>
      <c r="AH37" s="31"/>
      <c r="AI37" s="53"/>
      <c r="AJ37" s="3"/>
      <c r="AK37" s="3"/>
      <c r="AL37" s="51">
        <f t="shared" si="54"/>
        <v>603</v>
      </c>
      <c r="AM37" s="148">
        <v>176</v>
      </c>
      <c r="AN37" s="148">
        <v>427</v>
      </c>
      <c r="AO37" s="53">
        <f t="shared" si="64"/>
        <v>17124282.060000002</v>
      </c>
      <c r="AP37" s="3">
        <v>4998132.08</v>
      </c>
      <c r="AQ37" s="3">
        <v>12126149.98</v>
      </c>
      <c r="AR37" s="51">
        <f t="shared" si="48"/>
        <v>204</v>
      </c>
      <c r="AS37" s="31">
        <v>47</v>
      </c>
      <c r="AT37" s="31">
        <v>157</v>
      </c>
      <c r="AU37" s="53">
        <f t="shared" si="9"/>
        <v>4474500.72</v>
      </c>
      <c r="AV37" s="3">
        <v>1030889.87</v>
      </c>
      <c r="AW37" s="3">
        <v>3443610.85</v>
      </c>
      <c r="AX37" s="51"/>
      <c r="AY37" s="31"/>
      <c r="AZ37" s="31"/>
      <c r="BA37" s="53"/>
      <c r="BB37" s="32"/>
      <c r="BC37" s="32"/>
      <c r="BD37" s="51">
        <f t="shared" si="59"/>
        <v>359</v>
      </c>
      <c r="BE37" s="31">
        <v>63</v>
      </c>
      <c r="BF37" s="31">
        <v>296</v>
      </c>
      <c r="BG37" s="53">
        <f t="shared" si="66"/>
        <v>218078.14</v>
      </c>
      <c r="BH37" s="3">
        <v>38269.980000000003</v>
      </c>
      <c r="BI37" s="3">
        <v>179808.16</v>
      </c>
      <c r="BK37" s="55">
        <f t="shared" si="14"/>
        <v>23011759.850000001</v>
      </c>
    </row>
    <row r="38" spans="1:63" s="33" customFormat="1" ht="17.25" customHeight="1" x14ac:dyDescent="0.25">
      <c r="A38" s="21" t="s">
        <v>29</v>
      </c>
      <c r="B38" s="51"/>
      <c r="C38" s="31"/>
      <c r="D38" s="31"/>
      <c r="E38" s="53"/>
      <c r="F38" s="3"/>
      <c r="G38" s="3"/>
      <c r="H38" s="51">
        <f t="shared" si="44"/>
        <v>637</v>
      </c>
      <c r="I38" s="31">
        <v>426</v>
      </c>
      <c r="J38" s="31">
        <v>211</v>
      </c>
      <c r="K38" s="53">
        <f t="shared" ref="K38:K46" si="67">L38+M38</f>
        <v>42974.5</v>
      </c>
      <c r="L38" s="3">
        <v>28739.62</v>
      </c>
      <c r="M38" s="3">
        <v>14234.88</v>
      </c>
      <c r="N38" s="51">
        <f t="shared" ref="N38" si="68">O38+P38</f>
        <v>41333</v>
      </c>
      <c r="O38" s="148">
        <v>15403</v>
      </c>
      <c r="P38" s="148">
        <v>25930</v>
      </c>
      <c r="Q38" s="53">
        <f t="shared" si="61"/>
        <v>13601138.890000001</v>
      </c>
      <c r="R38" s="3">
        <v>5068549.16</v>
      </c>
      <c r="S38" s="3">
        <v>8532589.7300000004</v>
      </c>
      <c r="T38" s="51"/>
      <c r="U38" s="31"/>
      <c r="V38" s="31"/>
      <c r="W38" s="53"/>
      <c r="X38" s="3"/>
      <c r="Y38" s="3"/>
      <c r="Z38" s="51">
        <f t="shared" si="46"/>
        <v>879</v>
      </c>
      <c r="AA38" s="148">
        <v>392</v>
      </c>
      <c r="AB38" s="148">
        <v>487</v>
      </c>
      <c r="AC38" s="53">
        <f t="shared" si="57"/>
        <v>555848.13</v>
      </c>
      <c r="AD38" s="3">
        <v>247886.77</v>
      </c>
      <c r="AE38" s="3">
        <v>307961.36</v>
      </c>
      <c r="AF38" s="51"/>
      <c r="AG38" s="31"/>
      <c r="AH38" s="31"/>
      <c r="AI38" s="53"/>
      <c r="AJ38" s="3"/>
      <c r="AK38" s="3"/>
      <c r="AL38" s="51">
        <f t="shared" ref="AL38:AL42" si="69">AM38+AN38</f>
        <v>7195</v>
      </c>
      <c r="AM38" s="148">
        <v>2238</v>
      </c>
      <c r="AN38" s="148">
        <v>4957</v>
      </c>
      <c r="AO38" s="53">
        <f t="shared" si="64"/>
        <v>236763442.93000001</v>
      </c>
      <c r="AP38" s="3">
        <v>73645112.620000005</v>
      </c>
      <c r="AQ38" s="3">
        <v>163118330.31</v>
      </c>
      <c r="AR38" s="51">
        <f t="shared" si="48"/>
        <v>551</v>
      </c>
      <c r="AS38" s="148">
        <v>149</v>
      </c>
      <c r="AT38" s="148">
        <v>402</v>
      </c>
      <c r="AU38" s="53">
        <f t="shared" si="9"/>
        <v>18673274.52</v>
      </c>
      <c r="AV38" s="3">
        <v>5049578.7699999996</v>
      </c>
      <c r="AW38" s="3">
        <v>13623695.75</v>
      </c>
      <c r="AX38" s="51"/>
      <c r="AY38" s="31"/>
      <c r="AZ38" s="31"/>
      <c r="BA38" s="53"/>
      <c r="BB38" s="32"/>
      <c r="BC38" s="32"/>
      <c r="BD38" s="51">
        <f t="shared" ref="BD38" si="70">BE38+BF38</f>
        <v>13017</v>
      </c>
      <c r="BE38" s="148">
        <v>4316</v>
      </c>
      <c r="BF38" s="148">
        <v>8701</v>
      </c>
      <c r="BG38" s="53">
        <f t="shared" si="66"/>
        <v>11845106.640000001</v>
      </c>
      <c r="BH38" s="3">
        <v>3927439.52</v>
      </c>
      <c r="BI38" s="3">
        <v>7917667.1200000001</v>
      </c>
      <c r="BK38" s="55">
        <f t="shared" si="14"/>
        <v>281481785.61000001</v>
      </c>
    </row>
    <row r="39" spans="1:63" s="33" customFormat="1" ht="30" x14ac:dyDescent="0.25">
      <c r="A39" s="21" t="s">
        <v>30</v>
      </c>
      <c r="B39" s="51"/>
      <c r="C39" s="31"/>
      <c r="D39" s="31"/>
      <c r="E39" s="53"/>
      <c r="F39" s="3"/>
      <c r="G39" s="3"/>
      <c r="H39" s="51">
        <f t="shared" si="44"/>
        <v>8296</v>
      </c>
      <c r="I39" s="148">
        <v>1655</v>
      </c>
      <c r="J39" s="148">
        <v>6641</v>
      </c>
      <c r="K39" s="53">
        <f t="shared" si="67"/>
        <v>611249.28</v>
      </c>
      <c r="L39" s="3">
        <v>121940.4</v>
      </c>
      <c r="M39" s="3">
        <v>489308.88</v>
      </c>
      <c r="N39" s="48">
        <f>O39+P39</f>
        <v>8546</v>
      </c>
      <c r="O39" s="148">
        <v>1602</v>
      </c>
      <c r="P39" s="148">
        <v>6944</v>
      </c>
      <c r="Q39" s="53">
        <f t="shared" si="61"/>
        <v>2798729.54</v>
      </c>
      <c r="R39" s="3">
        <v>524638.98</v>
      </c>
      <c r="S39" s="3">
        <v>2274090.56</v>
      </c>
      <c r="T39" s="51"/>
      <c r="U39" s="31"/>
      <c r="V39" s="31"/>
      <c r="W39" s="53"/>
      <c r="X39" s="3"/>
      <c r="Y39" s="3"/>
      <c r="Z39" s="51">
        <f t="shared" si="46"/>
        <v>100</v>
      </c>
      <c r="AA39" s="148">
        <v>24</v>
      </c>
      <c r="AB39" s="148">
        <v>76</v>
      </c>
      <c r="AC39" s="53">
        <f t="shared" si="57"/>
        <v>61565</v>
      </c>
      <c r="AD39" s="3">
        <v>14775.6</v>
      </c>
      <c r="AE39" s="3">
        <v>46789.4</v>
      </c>
      <c r="AF39" s="51"/>
      <c r="AG39" s="31"/>
      <c r="AH39" s="31"/>
      <c r="AI39" s="53"/>
      <c r="AJ39" s="3"/>
      <c r="AK39" s="3"/>
      <c r="AL39" s="51">
        <f t="shared" si="69"/>
        <v>2563</v>
      </c>
      <c r="AM39" s="148">
        <v>845</v>
      </c>
      <c r="AN39" s="148">
        <v>1718</v>
      </c>
      <c r="AO39" s="53">
        <f t="shared" si="64"/>
        <v>120143612.43000001</v>
      </c>
      <c r="AP39" s="3">
        <v>39610359.93</v>
      </c>
      <c r="AQ39" s="3">
        <v>80533252.5</v>
      </c>
      <c r="AR39" s="51">
        <f t="shared" si="48"/>
        <v>557</v>
      </c>
      <c r="AS39" s="31">
        <v>156</v>
      </c>
      <c r="AT39" s="31">
        <v>401</v>
      </c>
      <c r="AU39" s="53">
        <f t="shared" si="9"/>
        <v>25664270.23</v>
      </c>
      <c r="AV39" s="3">
        <v>7187838.7000000002</v>
      </c>
      <c r="AW39" s="3">
        <v>18476431.530000001</v>
      </c>
      <c r="AX39" s="51">
        <f t="shared" ref="AX39:AX42" si="71">AY39+AZ39</f>
        <v>1009</v>
      </c>
      <c r="AY39" s="31">
        <v>242</v>
      </c>
      <c r="AZ39" s="31">
        <v>767</v>
      </c>
      <c r="BA39" s="53">
        <f t="shared" ref="BA39" si="72">BB39+BC39</f>
        <v>288917.06</v>
      </c>
      <c r="BB39" s="3">
        <v>69294.28</v>
      </c>
      <c r="BC39" s="3">
        <v>219622.78</v>
      </c>
      <c r="BD39" s="51">
        <f t="shared" ref="BD39:BD42" si="73">BE39+BF39</f>
        <v>4740</v>
      </c>
      <c r="BE39" s="31">
        <v>1136</v>
      </c>
      <c r="BF39" s="140">
        <v>3604</v>
      </c>
      <c r="BG39" s="53">
        <f t="shared" si="66"/>
        <v>3457781.1799999997</v>
      </c>
      <c r="BH39" s="3">
        <v>828700.3</v>
      </c>
      <c r="BI39" s="3">
        <v>2629080.88</v>
      </c>
      <c r="BK39" s="55">
        <f t="shared" ref="BK39:BK70" si="74">E39+K39+Q39+W39+AC39+AI39+AO39+AU39+BA39+BG39</f>
        <v>153026124.72</v>
      </c>
    </row>
    <row r="40" spans="1:63" s="33" customFormat="1" ht="30" x14ac:dyDescent="0.25">
      <c r="A40" s="21" t="s">
        <v>46</v>
      </c>
      <c r="B40" s="51"/>
      <c r="C40" s="31"/>
      <c r="D40" s="31"/>
      <c r="E40" s="53"/>
      <c r="F40" s="3"/>
      <c r="G40" s="3"/>
      <c r="H40" s="51">
        <f t="shared" si="44"/>
        <v>2460</v>
      </c>
      <c r="I40" s="148">
        <v>985</v>
      </c>
      <c r="J40" s="148">
        <v>1475</v>
      </c>
      <c r="K40" s="53">
        <f t="shared" si="67"/>
        <v>137071.79999999999</v>
      </c>
      <c r="L40" s="3">
        <v>54884.44</v>
      </c>
      <c r="M40" s="3">
        <v>82187.360000000001</v>
      </c>
      <c r="N40" s="48">
        <f>O40+P40</f>
        <v>1800</v>
      </c>
      <c r="O40" s="148">
        <v>633</v>
      </c>
      <c r="P40" s="148">
        <v>1167</v>
      </c>
      <c r="Q40" s="53">
        <f t="shared" si="61"/>
        <v>488948.4</v>
      </c>
      <c r="R40" s="3">
        <v>171946.85</v>
      </c>
      <c r="S40" s="3">
        <v>317001.55</v>
      </c>
      <c r="T40" s="51"/>
      <c r="U40" s="31"/>
      <c r="V40" s="31"/>
      <c r="W40" s="53"/>
      <c r="X40" s="3"/>
      <c r="Y40" s="3"/>
      <c r="Z40" s="51">
        <f t="shared" si="46"/>
        <v>5678</v>
      </c>
      <c r="AA40" s="148">
        <v>1862</v>
      </c>
      <c r="AB40" s="148">
        <v>3816</v>
      </c>
      <c r="AC40" s="53">
        <f t="shared" si="57"/>
        <v>3978204.9899999998</v>
      </c>
      <c r="AD40" s="3">
        <v>1304582.19</v>
      </c>
      <c r="AE40" s="3">
        <v>2673622.7999999998</v>
      </c>
      <c r="AF40" s="51"/>
      <c r="AG40" s="31"/>
      <c r="AH40" s="31"/>
      <c r="AI40" s="53"/>
      <c r="AJ40" s="3"/>
      <c r="AK40" s="3"/>
      <c r="AL40" s="51">
        <f t="shared" si="69"/>
        <v>239</v>
      </c>
      <c r="AM40" s="148">
        <v>87</v>
      </c>
      <c r="AN40" s="148">
        <v>152</v>
      </c>
      <c r="AO40" s="53">
        <f t="shared" si="64"/>
        <v>7003857.2300000004</v>
      </c>
      <c r="AP40" s="3">
        <v>2549521.25</v>
      </c>
      <c r="AQ40" s="3">
        <v>4454335.9800000004</v>
      </c>
      <c r="AR40" s="51">
        <f t="shared" si="48"/>
        <v>84</v>
      </c>
      <c r="AS40" s="31">
        <v>27</v>
      </c>
      <c r="AT40" s="31">
        <v>57</v>
      </c>
      <c r="AU40" s="53">
        <f t="shared" si="9"/>
        <v>2799437.21</v>
      </c>
      <c r="AV40" s="3">
        <v>899819.1</v>
      </c>
      <c r="AW40" s="3">
        <v>1899618.11</v>
      </c>
      <c r="AX40" s="51"/>
      <c r="AY40" s="31"/>
      <c r="AZ40" s="31"/>
      <c r="BA40" s="53"/>
      <c r="BB40" s="3"/>
      <c r="BC40" s="3"/>
      <c r="BD40" s="51">
        <f t="shared" si="73"/>
        <v>210</v>
      </c>
      <c r="BE40" s="31">
        <v>74</v>
      </c>
      <c r="BF40" s="31">
        <v>136</v>
      </c>
      <c r="BG40" s="53">
        <f t="shared" si="66"/>
        <v>238333.2</v>
      </c>
      <c r="BH40" s="3">
        <v>83984.08</v>
      </c>
      <c r="BI40" s="3">
        <v>154349.12</v>
      </c>
      <c r="BK40" s="55">
        <f t="shared" si="74"/>
        <v>14645852.829999998</v>
      </c>
    </row>
    <row r="41" spans="1:63" s="33" customFormat="1" ht="15" x14ac:dyDescent="0.25">
      <c r="A41" s="21" t="s">
        <v>89</v>
      </c>
      <c r="B41" s="51">
        <f t="shared" ref="B41:B42" si="75">C41+D41</f>
        <v>975</v>
      </c>
      <c r="C41" s="148">
        <v>357</v>
      </c>
      <c r="D41" s="148">
        <v>618</v>
      </c>
      <c r="E41" s="53">
        <f t="shared" ref="E41:E44" si="76">F41+G41</f>
        <v>1630097.62</v>
      </c>
      <c r="F41" s="3">
        <v>596866.51</v>
      </c>
      <c r="G41" s="3">
        <v>1033231.11</v>
      </c>
      <c r="H41" s="51">
        <f t="shared" si="44"/>
        <v>1645</v>
      </c>
      <c r="I41" s="148">
        <v>598</v>
      </c>
      <c r="J41" s="148">
        <v>1047</v>
      </c>
      <c r="K41" s="53">
        <f t="shared" si="67"/>
        <v>180541.83000000002</v>
      </c>
      <c r="L41" s="3">
        <v>65631.62</v>
      </c>
      <c r="M41" s="3">
        <v>114910.21</v>
      </c>
      <c r="N41" s="51"/>
      <c r="O41" s="32"/>
      <c r="P41" s="32"/>
      <c r="Q41" s="53"/>
      <c r="R41" s="32"/>
      <c r="S41" s="32"/>
      <c r="T41" s="51">
        <f t="shared" si="62"/>
        <v>1527</v>
      </c>
      <c r="U41" s="31">
        <v>661</v>
      </c>
      <c r="V41" s="31">
        <v>866</v>
      </c>
      <c r="W41" s="53">
        <f t="shared" ref="W41:W61" si="77">X41+Y41</f>
        <v>1421438.05</v>
      </c>
      <c r="X41" s="3">
        <v>615304.88</v>
      </c>
      <c r="Y41" s="3">
        <v>806133.17</v>
      </c>
      <c r="Z41" s="51">
        <f t="shared" si="46"/>
        <v>4553</v>
      </c>
      <c r="AA41" s="148">
        <v>1854</v>
      </c>
      <c r="AB41" s="148">
        <v>2699</v>
      </c>
      <c r="AC41" s="53">
        <f t="shared" si="57"/>
        <v>3037917.8899999997</v>
      </c>
      <c r="AD41" s="3">
        <v>1237052.44</v>
      </c>
      <c r="AE41" s="3">
        <v>1800865.45</v>
      </c>
      <c r="AF41" s="51">
        <f t="shared" ref="AF41:AF59" si="78">AG41+AH41</f>
        <v>1773</v>
      </c>
      <c r="AG41" s="148">
        <v>621</v>
      </c>
      <c r="AH41" s="148">
        <v>1152</v>
      </c>
      <c r="AI41" s="53">
        <f t="shared" ref="AI41:AI44" si="79">AJ41+AK41</f>
        <v>783513.74</v>
      </c>
      <c r="AJ41" s="3">
        <v>274428.67</v>
      </c>
      <c r="AK41" s="3">
        <v>509085.07</v>
      </c>
      <c r="AL41" s="51">
        <f t="shared" si="69"/>
        <v>425</v>
      </c>
      <c r="AM41" s="148">
        <v>182</v>
      </c>
      <c r="AN41" s="148">
        <v>243</v>
      </c>
      <c r="AO41" s="53">
        <f t="shared" si="64"/>
        <v>5836364.1500000004</v>
      </c>
      <c r="AP41" s="3">
        <v>2499337.12</v>
      </c>
      <c r="AQ41" s="3">
        <v>3337027.03</v>
      </c>
      <c r="AR41" s="51">
        <f t="shared" si="48"/>
        <v>133</v>
      </c>
      <c r="AS41" s="31">
        <v>50</v>
      </c>
      <c r="AT41" s="31">
        <v>83</v>
      </c>
      <c r="AU41" s="53">
        <f t="shared" si="9"/>
        <v>783642.41999999993</v>
      </c>
      <c r="AV41" s="3">
        <v>294602.40999999997</v>
      </c>
      <c r="AW41" s="3">
        <v>489040.01</v>
      </c>
      <c r="AX41" s="51">
        <f t="shared" si="71"/>
        <v>4683</v>
      </c>
      <c r="AY41" s="31">
        <v>1385</v>
      </c>
      <c r="AZ41" s="31">
        <v>3298</v>
      </c>
      <c r="BA41" s="53">
        <f t="shared" ref="BA41:BA42" si="80">BB41+BC41</f>
        <v>844060.22</v>
      </c>
      <c r="BB41" s="3">
        <v>249631.31</v>
      </c>
      <c r="BC41" s="3">
        <v>594428.91</v>
      </c>
      <c r="BD41" s="51">
        <f t="shared" si="73"/>
        <v>84</v>
      </c>
      <c r="BE41" s="31">
        <v>25</v>
      </c>
      <c r="BF41" s="31">
        <v>59</v>
      </c>
      <c r="BG41" s="53">
        <f t="shared" si="66"/>
        <v>58910.879999999997</v>
      </c>
      <c r="BH41" s="3">
        <v>17533</v>
      </c>
      <c r="BI41" s="3">
        <v>41377.879999999997</v>
      </c>
      <c r="BK41" s="55">
        <f t="shared" si="74"/>
        <v>14576486.800000003</v>
      </c>
    </row>
    <row r="42" spans="1:63" s="33" customFormat="1" ht="15" x14ac:dyDescent="0.25">
      <c r="A42" s="21" t="s">
        <v>90</v>
      </c>
      <c r="B42" s="51">
        <f t="shared" si="75"/>
        <v>894</v>
      </c>
      <c r="C42" s="148">
        <v>582</v>
      </c>
      <c r="D42" s="148">
        <v>312</v>
      </c>
      <c r="E42" s="53">
        <f t="shared" si="76"/>
        <v>1494674.13</v>
      </c>
      <c r="F42" s="3">
        <v>973042.89</v>
      </c>
      <c r="G42" s="3">
        <v>521631.24</v>
      </c>
      <c r="H42" s="51">
        <f t="shared" si="44"/>
        <v>1153</v>
      </c>
      <c r="I42" s="148">
        <v>552</v>
      </c>
      <c r="J42" s="148">
        <v>601</v>
      </c>
      <c r="K42" s="53">
        <f t="shared" si="67"/>
        <v>241091.25</v>
      </c>
      <c r="L42" s="3">
        <v>115422.7</v>
      </c>
      <c r="M42" s="3">
        <v>125668.55</v>
      </c>
      <c r="N42" s="51"/>
      <c r="O42" s="32"/>
      <c r="P42" s="32"/>
      <c r="Q42" s="53"/>
      <c r="R42" s="32"/>
      <c r="S42" s="32"/>
      <c r="T42" s="51">
        <f t="shared" si="62"/>
        <v>1516</v>
      </c>
      <c r="U42" s="31">
        <v>734</v>
      </c>
      <c r="V42" s="31">
        <v>782</v>
      </c>
      <c r="W42" s="53">
        <f t="shared" si="77"/>
        <v>1413330.68</v>
      </c>
      <c r="X42" s="3">
        <v>684290.71</v>
      </c>
      <c r="Y42" s="3">
        <v>729039.97</v>
      </c>
      <c r="Z42" s="51">
        <f t="shared" si="46"/>
        <v>4024</v>
      </c>
      <c r="AA42" s="148">
        <v>2041</v>
      </c>
      <c r="AB42" s="148">
        <v>1983</v>
      </c>
      <c r="AC42" s="53">
        <f t="shared" si="57"/>
        <v>2807287.9699999997</v>
      </c>
      <c r="AD42" s="3">
        <v>1423875.43</v>
      </c>
      <c r="AE42" s="3">
        <v>1383412.54</v>
      </c>
      <c r="AF42" s="51">
        <f t="shared" si="78"/>
        <v>1692</v>
      </c>
      <c r="AG42" s="148">
        <v>775</v>
      </c>
      <c r="AH42" s="148">
        <v>917</v>
      </c>
      <c r="AI42" s="53">
        <f t="shared" si="79"/>
        <v>893943.38</v>
      </c>
      <c r="AJ42" s="3">
        <v>409459.88</v>
      </c>
      <c r="AK42" s="3">
        <v>484483.5</v>
      </c>
      <c r="AL42" s="51">
        <f t="shared" si="69"/>
        <v>381</v>
      </c>
      <c r="AM42" s="148">
        <v>210</v>
      </c>
      <c r="AN42" s="148">
        <v>171</v>
      </c>
      <c r="AO42" s="53">
        <f t="shared" si="64"/>
        <v>4916852.84</v>
      </c>
      <c r="AP42" s="3">
        <v>2710076.37</v>
      </c>
      <c r="AQ42" s="3">
        <v>2206776.4700000002</v>
      </c>
      <c r="AR42" s="51">
        <f t="shared" si="48"/>
        <v>135</v>
      </c>
      <c r="AS42" s="31">
        <v>60</v>
      </c>
      <c r="AT42" s="31">
        <v>75</v>
      </c>
      <c r="AU42" s="53">
        <f t="shared" si="9"/>
        <v>828764.65999999992</v>
      </c>
      <c r="AV42" s="3">
        <v>368339.85</v>
      </c>
      <c r="AW42" s="3">
        <v>460424.81</v>
      </c>
      <c r="AX42" s="51">
        <f t="shared" si="71"/>
        <v>1908</v>
      </c>
      <c r="AY42" s="31">
        <v>919</v>
      </c>
      <c r="AZ42" s="31">
        <v>989</v>
      </c>
      <c r="BA42" s="53">
        <f t="shared" si="80"/>
        <v>189731.52000000002</v>
      </c>
      <c r="BB42" s="3">
        <v>91385.36</v>
      </c>
      <c r="BC42" s="3">
        <v>98346.16</v>
      </c>
      <c r="BD42" s="51">
        <f t="shared" si="73"/>
        <v>159</v>
      </c>
      <c r="BE42" s="31">
        <v>77</v>
      </c>
      <c r="BF42" s="31">
        <v>82</v>
      </c>
      <c r="BG42" s="53">
        <f t="shared" si="66"/>
        <v>111509.88</v>
      </c>
      <c r="BH42" s="3">
        <v>54001.64</v>
      </c>
      <c r="BI42" s="3">
        <v>57508.24</v>
      </c>
      <c r="BK42" s="55">
        <f t="shared" si="74"/>
        <v>12897186.310000001</v>
      </c>
    </row>
    <row r="43" spans="1:63" s="33" customFormat="1" ht="15" x14ac:dyDescent="0.25">
      <c r="A43" s="21" t="s">
        <v>39</v>
      </c>
      <c r="B43" s="51">
        <f t="shared" ref="B43:B44" si="81">C43+D43</f>
        <v>369</v>
      </c>
      <c r="C43" s="148">
        <v>5</v>
      </c>
      <c r="D43" s="148">
        <v>364</v>
      </c>
      <c r="E43" s="53">
        <f t="shared" si="76"/>
        <v>616929.25</v>
      </c>
      <c r="F43" s="3">
        <v>8359.4699999999993</v>
      </c>
      <c r="G43" s="3">
        <v>608569.78</v>
      </c>
      <c r="H43" s="51">
        <f>I43+J43</f>
        <v>575</v>
      </c>
      <c r="I43" s="148">
        <v>10</v>
      </c>
      <c r="J43" s="148">
        <v>565</v>
      </c>
      <c r="K43" s="53">
        <f t="shared" si="67"/>
        <v>89936.22</v>
      </c>
      <c r="L43" s="3">
        <v>1564.11</v>
      </c>
      <c r="M43" s="3">
        <v>88372.11</v>
      </c>
      <c r="N43" s="51"/>
      <c r="O43" s="31"/>
      <c r="P43" s="31"/>
      <c r="Q43" s="53"/>
      <c r="R43" s="3"/>
      <c r="S43" s="3"/>
      <c r="T43" s="51">
        <f t="shared" si="62"/>
        <v>491</v>
      </c>
      <c r="U43" s="31">
        <v>29</v>
      </c>
      <c r="V43" s="31">
        <v>462</v>
      </c>
      <c r="W43" s="53">
        <f t="shared" si="77"/>
        <v>606076.14</v>
      </c>
      <c r="X43" s="3">
        <v>35796.76</v>
      </c>
      <c r="Y43" s="3">
        <v>570279.38</v>
      </c>
      <c r="Z43" s="51">
        <f>AA43+AB43</f>
        <v>1953</v>
      </c>
      <c r="AA43" s="148">
        <v>63</v>
      </c>
      <c r="AB43" s="148">
        <v>1890</v>
      </c>
      <c r="AC43" s="53">
        <f t="shared" si="57"/>
        <v>1489758.27</v>
      </c>
      <c r="AD43" s="3">
        <v>48056.72</v>
      </c>
      <c r="AE43" s="3">
        <v>1441701.55</v>
      </c>
      <c r="AF43" s="51">
        <f t="shared" si="78"/>
        <v>552</v>
      </c>
      <c r="AG43" s="148">
        <v>24</v>
      </c>
      <c r="AH43" s="148">
        <v>528</v>
      </c>
      <c r="AI43" s="53">
        <f t="shared" si="79"/>
        <v>204749.50999999998</v>
      </c>
      <c r="AJ43" s="3">
        <v>8902.15</v>
      </c>
      <c r="AK43" s="3">
        <v>195847.36</v>
      </c>
      <c r="AL43" s="51">
        <f>AM43+AN43</f>
        <v>99</v>
      </c>
      <c r="AM43" s="148">
        <v>7</v>
      </c>
      <c r="AN43" s="148">
        <v>92</v>
      </c>
      <c r="AO43" s="53">
        <f t="shared" si="64"/>
        <v>1514819.91</v>
      </c>
      <c r="AP43" s="3">
        <v>107108.48</v>
      </c>
      <c r="AQ43" s="3">
        <v>1407711.43</v>
      </c>
      <c r="AR43" s="51">
        <f t="shared" ref="AR43:AR59" si="82">AS43+AT43</f>
        <v>60</v>
      </c>
      <c r="AS43" s="31">
        <v>3</v>
      </c>
      <c r="AT43" s="31">
        <v>57</v>
      </c>
      <c r="AU43" s="53">
        <f t="shared" si="9"/>
        <v>378105.08</v>
      </c>
      <c r="AV43" s="3">
        <v>18905.25</v>
      </c>
      <c r="AW43" s="3">
        <v>359199.83</v>
      </c>
      <c r="AX43" s="51"/>
      <c r="AY43" s="31"/>
      <c r="AZ43" s="31"/>
      <c r="BA43" s="53"/>
      <c r="BB43" s="32"/>
      <c r="BC43" s="32"/>
      <c r="BD43" s="51">
        <f>BE43+BF43</f>
        <v>2</v>
      </c>
      <c r="BE43" s="31">
        <v>1</v>
      </c>
      <c r="BF43" s="31">
        <v>1</v>
      </c>
      <c r="BG43" s="53">
        <f t="shared" si="66"/>
        <v>1402.64</v>
      </c>
      <c r="BH43" s="3">
        <v>701.32</v>
      </c>
      <c r="BI43" s="3">
        <v>701.32</v>
      </c>
      <c r="BK43" s="55">
        <f t="shared" si="74"/>
        <v>4901777.0199999996</v>
      </c>
    </row>
    <row r="44" spans="1:63" s="33" customFormat="1" ht="15" x14ac:dyDescent="0.25">
      <c r="A44" s="21" t="s">
        <v>91</v>
      </c>
      <c r="B44" s="51">
        <f t="shared" si="81"/>
        <v>1629</v>
      </c>
      <c r="C44" s="148">
        <v>573</v>
      </c>
      <c r="D44" s="148">
        <v>1056</v>
      </c>
      <c r="E44" s="53">
        <f t="shared" si="76"/>
        <v>2723516.95</v>
      </c>
      <c r="F44" s="3">
        <v>957995.83</v>
      </c>
      <c r="G44" s="3">
        <v>1765521.12</v>
      </c>
      <c r="H44" s="51">
        <f>I44+J44</f>
        <v>2226</v>
      </c>
      <c r="I44" s="148">
        <v>732</v>
      </c>
      <c r="J44" s="148">
        <v>1494</v>
      </c>
      <c r="K44" s="53">
        <f t="shared" si="67"/>
        <v>214844.69</v>
      </c>
      <c r="L44" s="3">
        <v>70649.740000000005</v>
      </c>
      <c r="M44" s="3">
        <v>144194.95000000001</v>
      </c>
      <c r="N44" s="51"/>
      <c r="O44" s="32"/>
      <c r="P44" s="32"/>
      <c r="Q44" s="53"/>
      <c r="R44" s="32"/>
      <c r="S44" s="32"/>
      <c r="T44" s="51">
        <f t="shared" si="62"/>
        <v>3163</v>
      </c>
      <c r="U44" s="31">
        <v>1150</v>
      </c>
      <c r="V44" s="31">
        <v>2013</v>
      </c>
      <c r="W44" s="53">
        <f t="shared" si="77"/>
        <v>2614401.69</v>
      </c>
      <c r="X44" s="3">
        <v>950541.24</v>
      </c>
      <c r="Y44" s="3">
        <v>1663860.45</v>
      </c>
      <c r="Z44" s="51">
        <f>AA44+AB44</f>
        <v>5472</v>
      </c>
      <c r="AA44" s="148">
        <v>2308</v>
      </c>
      <c r="AB44" s="148">
        <v>3164</v>
      </c>
      <c r="AC44" s="53">
        <f t="shared" si="57"/>
        <v>4506441.97</v>
      </c>
      <c r="AD44" s="3">
        <v>1900743.43</v>
      </c>
      <c r="AE44" s="3">
        <v>2605698.54</v>
      </c>
      <c r="AF44" s="51">
        <f t="shared" si="78"/>
        <v>3046</v>
      </c>
      <c r="AG44" s="148">
        <v>1354</v>
      </c>
      <c r="AH44" s="148">
        <v>1692</v>
      </c>
      <c r="AI44" s="53">
        <f t="shared" si="79"/>
        <v>1489168.52</v>
      </c>
      <c r="AJ44" s="3">
        <v>661961.31999999995</v>
      </c>
      <c r="AK44" s="3">
        <v>827207.2</v>
      </c>
      <c r="AL44" s="51">
        <f>AM44+AN44</f>
        <v>690</v>
      </c>
      <c r="AM44" s="148">
        <v>290</v>
      </c>
      <c r="AN44" s="148">
        <v>400</v>
      </c>
      <c r="AO44" s="53">
        <f t="shared" si="64"/>
        <v>10417745.239999998</v>
      </c>
      <c r="AP44" s="3">
        <v>4378472.6399999997</v>
      </c>
      <c r="AQ44" s="3">
        <v>6039272.5999999996</v>
      </c>
      <c r="AR44" s="51">
        <f t="shared" si="82"/>
        <v>229</v>
      </c>
      <c r="AS44" s="31">
        <v>74</v>
      </c>
      <c r="AT44" s="31">
        <v>155</v>
      </c>
      <c r="AU44" s="53">
        <f t="shared" si="9"/>
        <v>1442209.37</v>
      </c>
      <c r="AV44" s="3">
        <v>466041.46</v>
      </c>
      <c r="AW44" s="3">
        <v>976167.91</v>
      </c>
      <c r="AX44" s="51">
        <f t="shared" ref="AX44" si="83">AY44+AZ44</f>
        <v>3751</v>
      </c>
      <c r="AY44" s="31">
        <v>1463</v>
      </c>
      <c r="AZ44" s="31">
        <v>2288</v>
      </c>
      <c r="BA44" s="53">
        <f t="shared" ref="BA44:BA45" si="84">BB44+BC44</f>
        <v>372999.44</v>
      </c>
      <c r="BB44" s="3">
        <v>145480.72</v>
      </c>
      <c r="BC44" s="3">
        <v>227518.72</v>
      </c>
      <c r="BD44" s="51">
        <f t="shared" ref="BD44" si="85">BE44+BF44</f>
        <v>301</v>
      </c>
      <c r="BE44" s="31">
        <v>117</v>
      </c>
      <c r="BF44" s="31">
        <v>184</v>
      </c>
      <c r="BG44" s="53">
        <f t="shared" si="66"/>
        <v>211097.32</v>
      </c>
      <c r="BH44" s="3">
        <v>82054.44</v>
      </c>
      <c r="BI44" s="3">
        <v>129042.88</v>
      </c>
      <c r="BK44" s="55">
        <f t="shared" si="74"/>
        <v>23992425.190000001</v>
      </c>
    </row>
    <row r="45" spans="1:63" s="33" customFormat="1" ht="31.5" customHeight="1" x14ac:dyDescent="0.25">
      <c r="A45" s="22" t="s">
        <v>47</v>
      </c>
      <c r="B45" s="51"/>
      <c r="C45" s="31"/>
      <c r="D45" s="31"/>
      <c r="E45" s="53"/>
      <c r="F45" s="3"/>
      <c r="G45" s="3"/>
      <c r="H45" s="51">
        <f t="shared" ref="H45:H65" si="86">I45+J45</f>
        <v>2782</v>
      </c>
      <c r="I45" s="148">
        <v>754</v>
      </c>
      <c r="J45" s="148">
        <v>2028</v>
      </c>
      <c r="K45" s="53">
        <f t="shared" si="67"/>
        <v>358084.2</v>
      </c>
      <c r="L45" s="3">
        <v>97050.86</v>
      </c>
      <c r="M45" s="3">
        <v>261033.34</v>
      </c>
      <c r="N45" s="51">
        <f t="shared" ref="N45" si="87">O45+P45</f>
        <v>9328</v>
      </c>
      <c r="O45" s="148">
        <v>2869</v>
      </c>
      <c r="P45" s="148">
        <v>6459</v>
      </c>
      <c r="Q45" s="53">
        <f t="shared" ref="Q45" si="88">R45+S45</f>
        <v>2911544.29</v>
      </c>
      <c r="R45" s="3">
        <v>895499.63</v>
      </c>
      <c r="S45" s="3">
        <v>2016044.66</v>
      </c>
      <c r="T45" s="51"/>
      <c r="U45" s="31"/>
      <c r="V45" s="31"/>
      <c r="W45" s="53"/>
      <c r="X45" s="3"/>
      <c r="Y45" s="3"/>
      <c r="Z45" s="51">
        <f t="shared" ref="Z45:Z56" si="89">AA45+AB45</f>
        <v>9456</v>
      </c>
      <c r="AA45" s="148">
        <v>2326</v>
      </c>
      <c r="AB45" s="148">
        <v>7130</v>
      </c>
      <c r="AC45" s="53">
        <f t="shared" si="57"/>
        <v>8920459.8900000006</v>
      </c>
      <c r="AD45" s="3">
        <v>2194267.1</v>
      </c>
      <c r="AE45" s="3">
        <v>6726192.79</v>
      </c>
      <c r="AF45" s="51"/>
      <c r="AG45" s="32"/>
      <c r="AH45" s="32"/>
      <c r="AI45" s="53"/>
      <c r="AJ45" s="32"/>
      <c r="AK45" s="32"/>
      <c r="AL45" s="51">
        <f t="shared" ref="AL45:AL49" si="90">AM45+AN45</f>
        <v>3988</v>
      </c>
      <c r="AM45" s="149">
        <v>762</v>
      </c>
      <c r="AN45" s="149">
        <v>3226</v>
      </c>
      <c r="AO45" s="53">
        <f t="shared" si="64"/>
        <v>92566276.640000001</v>
      </c>
      <c r="AP45" s="3">
        <v>17686936.510000002</v>
      </c>
      <c r="AQ45" s="3">
        <v>74879340.129999995</v>
      </c>
      <c r="AR45" s="51">
        <f t="shared" si="82"/>
        <v>117</v>
      </c>
      <c r="AS45" s="31">
        <v>36</v>
      </c>
      <c r="AT45" s="31">
        <v>81</v>
      </c>
      <c r="AU45" s="53">
        <f t="shared" si="9"/>
        <v>792763.63</v>
      </c>
      <c r="AV45" s="3">
        <v>243927.27</v>
      </c>
      <c r="AW45" s="3">
        <v>548836.36</v>
      </c>
      <c r="AX45" s="51">
        <f>AY45+AZ45</f>
        <v>675</v>
      </c>
      <c r="AY45" s="31">
        <v>170</v>
      </c>
      <c r="AZ45" s="31">
        <v>505</v>
      </c>
      <c r="BA45" s="53">
        <f t="shared" si="84"/>
        <v>67122</v>
      </c>
      <c r="BB45" s="3">
        <v>16904.8</v>
      </c>
      <c r="BC45" s="3">
        <v>50217.2</v>
      </c>
      <c r="BD45" s="51">
        <f t="shared" ref="BD45:BD55" si="91">BE45+BF45</f>
        <v>4098</v>
      </c>
      <c r="BE45" s="31">
        <v>1033</v>
      </c>
      <c r="BF45" s="31">
        <v>3065</v>
      </c>
      <c r="BG45" s="53">
        <f t="shared" si="66"/>
        <v>4704563.25</v>
      </c>
      <c r="BH45" s="3">
        <v>1185898.94</v>
      </c>
      <c r="BI45" s="3">
        <v>3518664.31</v>
      </c>
      <c r="BK45" s="55">
        <f t="shared" si="74"/>
        <v>110320813.89999999</v>
      </c>
    </row>
    <row r="46" spans="1:63" s="33" customFormat="1" ht="15" x14ac:dyDescent="0.25">
      <c r="A46" s="21" t="s">
        <v>40</v>
      </c>
      <c r="B46" s="51">
        <f t="shared" ref="B46" si="92">C46+D46</f>
        <v>140</v>
      </c>
      <c r="C46" s="31">
        <v>0</v>
      </c>
      <c r="D46" s="148">
        <v>140</v>
      </c>
      <c r="E46" s="53">
        <f t="shared" ref="E46:E49" si="93">F46+G46</f>
        <v>234065.3</v>
      </c>
      <c r="F46" s="3">
        <v>0</v>
      </c>
      <c r="G46" s="3">
        <v>234065.3</v>
      </c>
      <c r="H46" s="51">
        <f t="shared" si="86"/>
        <v>99</v>
      </c>
      <c r="I46" s="148">
        <v>5</v>
      </c>
      <c r="J46" s="148">
        <v>94</v>
      </c>
      <c r="K46" s="53">
        <f t="shared" si="67"/>
        <v>9804.27</v>
      </c>
      <c r="L46" s="3">
        <v>495.17</v>
      </c>
      <c r="M46" s="3">
        <v>9309.1</v>
      </c>
      <c r="N46" s="51"/>
      <c r="O46" s="31"/>
      <c r="P46" s="31"/>
      <c r="Q46" s="53"/>
      <c r="R46" s="3"/>
      <c r="S46" s="3"/>
      <c r="T46" s="51">
        <f t="shared" si="62"/>
        <v>181</v>
      </c>
      <c r="U46" s="31">
        <v>5</v>
      </c>
      <c r="V46" s="31">
        <v>176</v>
      </c>
      <c r="W46" s="53">
        <f t="shared" si="77"/>
        <v>187899.15</v>
      </c>
      <c r="X46" s="3">
        <v>5190.58</v>
      </c>
      <c r="Y46" s="3">
        <v>182708.57</v>
      </c>
      <c r="Z46" s="51">
        <f t="shared" si="89"/>
        <v>668</v>
      </c>
      <c r="AA46" s="148">
        <v>31</v>
      </c>
      <c r="AB46" s="148">
        <v>637</v>
      </c>
      <c r="AC46" s="53">
        <f t="shared" si="57"/>
        <v>687123.49</v>
      </c>
      <c r="AD46" s="3">
        <v>31887.47</v>
      </c>
      <c r="AE46" s="3">
        <v>655236.02</v>
      </c>
      <c r="AF46" s="51">
        <f t="shared" si="78"/>
        <v>360</v>
      </c>
      <c r="AG46" s="148">
        <v>14</v>
      </c>
      <c r="AH46" s="148">
        <v>346</v>
      </c>
      <c r="AI46" s="53">
        <f t="shared" ref="AI46:AI57" si="94">AJ46+AK46</f>
        <v>160342.35</v>
      </c>
      <c r="AJ46" s="3">
        <v>6235.54</v>
      </c>
      <c r="AK46" s="3">
        <v>154106.81</v>
      </c>
      <c r="AL46" s="51"/>
      <c r="AM46" s="31"/>
      <c r="AN46" s="31"/>
      <c r="AO46" s="53"/>
      <c r="AP46" s="3"/>
      <c r="AQ46" s="3"/>
      <c r="AR46" s="51">
        <f t="shared" si="82"/>
        <v>59</v>
      </c>
      <c r="AS46" s="31">
        <v>2</v>
      </c>
      <c r="AT46" s="31">
        <v>57</v>
      </c>
      <c r="AU46" s="53">
        <f t="shared" si="9"/>
        <v>374270.15</v>
      </c>
      <c r="AV46" s="3">
        <v>12687.12</v>
      </c>
      <c r="AW46" s="3">
        <v>361583.03</v>
      </c>
      <c r="AX46" s="51"/>
      <c r="AY46" s="31"/>
      <c r="AZ46" s="31"/>
      <c r="BA46" s="53"/>
      <c r="BB46" s="32"/>
      <c r="BC46" s="32"/>
      <c r="BD46" s="51"/>
      <c r="BE46" s="31"/>
      <c r="BF46" s="31"/>
      <c r="BG46" s="53"/>
      <c r="BH46" s="3"/>
      <c r="BI46" s="3"/>
      <c r="BK46" s="55">
        <f t="shared" si="74"/>
        <v>1653504.71</v>
      </c>
    </row>
    <row r="47" spans="1:63" s="33" customFormat="1" ht="30" x14ac:dyDescent="0.25">
      <c r="A47" s="21" t="s">
        <v>51</v>
      </c>
      <c r="B47" s="51">
        <f t="shared" ref="B47:B52" si="95">C47+D47</f>
        <v>47601</v>
      </c>
      <c r="C47" s="148">
        <v>15099</v>
      </c>
      <c r="D47" s="148">
        <v>32502</v>
      </c>
      <c r="E47" s="53">
        <f t="shared" si="93"/>
        <v>92506082.109999999</v>
      </c>
      <c r="F47" s="3">
        <v>29342856.949999999</v>
      </c>
      <c r="G47" s="3">
        <v>63163225.159999996</v>
      </c>
      <c r="H47" s="51"/>
      <c r="I47" s="31"/>
      <c r="J47" s="31"/>
      <c r="K47" s="53"/>
      <c r="L47" s="3"/>
      <c r="M47" s="3"/>
      <c r="N47" s="51"/>
      <c r="O47" s="31"/>
      <c r="P47" s="31"/>
      <c r="Q47" s="53"/>
      <c r="R47" s="3"/>
      <c r="S47" s="3"/>
      <c r="T47" s="51"/>
      <c r="U47" s="31"/>
      <c r="V47" s="31"/>
      <c r="W47" s="53"/>
      <c r="X47" s="32"/>
      <c r="Y47" s="32"/>
      <c r="Z47" s="51"/>
      <c r="AA47" s="31"/>
      <c r="AB47" s="31"/>
      <c r="AC47" s="53"/>
      <c r="AD47" s="3"/>
      <c r="AE47" s="3"/>
      <c r="AF47" s="51">
        <f t="shared" si="78"/>
        <v>14545</v>
      </c>
      <c r="AG47" s="148">
        <v>4037</v>
      </c>
      <c r="AH47" s="148">
        <v>10508</v>
      </c>
      <c r="AI47" s="53">
        <f t="shared" si="94"/>
        <v>6855836.9500000002</v>
      </c>
      <c r="AJ47" s="3">
        <v>1902854.16</v>
      </c>
      <c r="AK47" s="3">
        <v>4952982.79</v>
      </c>
      <c r="AL47" s="51"/>
      <c r="AM47" s="31"/>
      <c r="AN47" s="31"/>
      <c r="AO47" s="53"/>
      <c r="AP47" s="3"/>
      <c r="AQ47" s="3"/>
      <c r="AR47" s="51"/>
      <c r="AS47" s="31"/>
      <c r="AT47" s="31"/>
      <c r="AU47" s="53"/>
      <c r="AV47" s="3"/>
      <c r="AW47" s="3"/>
      <c r="AX47" s="51"/>
      <c r="AY47" s="31"/>
      <c r="AZ47" s="31"/>
      <c r="BA47" s="53"/>
      <c r="BB47" s="3"/>
      <c r="BC47" s="3"/>
      <c r="BD47" s="51"/>
      <c r="BE47" s="31"/>
      <c r="BF47" s="31"/>
      <c r="BG47" s="53"/>
      <c r="BH47" s="3"/>
      <c r="BI47" s="3"/>
      <c r="BK47" s="55">
        <f t="shared" si="74"/>
        <v>99361919.060000002</v>
      </c>
    </row>
    <row r="48" spans="1:63" s="33" customFormat="1" ht="15" x14ac:dyDescent="0.25">
      <c r="A48" s="21" t="s">
        <v>92</v>
      </c>
      <c r="B48" s="51">
        <f t="shared" si="95"/>
        <v>923</v>
      </c>
      <c r="C48" s="148">
        <v>278</v>
      </c>
      <c r="D48" s="148">
        <v>645</v>
      </c>
      <c r="E48" s="53">
        <f t="shared" si="93"/>
        <v>1543159.08</v>
      </c>
      <c r="F48" s="3">
        <v>464786.81</v>
      </c>
      <c r="G48" s="3">
        <v>1078372.27</v>
      </c>
      <c r="H48" s="51">
        <f t="shared" si="86"/>
        <v>969</v>
      </c>
      <c r="I48" s="148">
        <v>402</v>
      </c>
      <c r="J48" s="148">
        <v>567</v>
      </c>
      <c r="K48" s="53">
        <f t="shared" ref="K48:K57" si="96">L48+M48</f>
        <v>91331.239999999991</v>
      </c>
      <c r="L48" s="3">
        <v>37889.74</v>
      </c>
      <c r="M48" s="3">
        <v>53441.5</v>
      </c>
      <c r="N48" s="51"/>
      <c r="O48" s="31"/>
      <c r="P48" s="31"/>
      <c r="Q48" s="53"/>
      <c r="R48" s="3"/>
      <c r="S48" s="3"/>
      <c r="T48" s="51">
        <f t="shared" si="62"/>
        <v>1829</v>
      </c>
      <c r="U48" s="31">
        <v>631</v>
      </c>
      <c r="V48" s="31">
        <v>1198</v>
      </c>
      <c r="W48" s="53">
        <f t="shared" si="77"/>
        <v>1654307.45</v>
      </c>
      <c r="X48" s="3">
        <v>570731.55000000005</v>
      </c>
      <c r="Y48" s="3">
        <v>1083575.8999999999</v>
      </c>
      <c r="Z48" s="51">
        <f t="shared" si="89"/>
        <v>4206</v>
      </c>
      <c r="AA48" s="148">
        <v>1839</v>
      </c>
      <c r="AB48" s="148">
        <v>2367</v>
      </c>
      <c r="AC48" s="53">
        <f t="shared" ref="AC48:AC65" si="97">AD48+AE48</f>
        <v>3121323.6799999997</v>
      </c>
      <c r="AD48" s="3">
        <v>1364744.23</v>
      </c>
      <c r="AE48" s="3">
        <v>1756579.45</v>
      </c>
      <c r="AF48" s="51">
        <f t="shared" si="78"/>
        <v>1746</v>
      </c>
      <c r="AG48" s="148">
        <v>702</v>
      </c>
      <c r="AH48" s="148">
        <v>1044</v>
      </c>
      <c r="AI48" s="53">
        <f t="shared" si="94"/>
        <v>1003058.41</v>
      </c>
      <c r="AJ48" s="3">
        <v>403291.53</v>
      </c>
      <c r="AK48" s="3">
        <v>599766.88</v>
      </c>
      <c r="AL48" s="51">
        <f t="shared" si="90"/>
        <v>368</v>
      </c>
      <c r="AM48" s="148">
        <v>128</v>
      </c>
      <c r="AN48" s="148">
        <v>240</v>
      </c>
      <c r="AO48" s="53">
        <f t="shared" ref="AO48:AO49" si="98">AP48+AQ48</f>
        <v>4924862.59</v>
      </c>
      <c r="AP48" s="3">
        <v>1712995.68</v>
      </c>
      <c r="AQ48" s="3">
        <v>3211866.91</v>
      </c>
      <c r="AR48" s="51">
        <f t="shared" si="82"/>
        <v>133</v>
      </c>
      <c r="AS48" s="31">
        <v>46</v>
      </c>
      <c r="AT48" s="31">
        <v>87</v>
      </c>
      <c r="AU48" s="53">
        <f t="shared" si="9"/>
        <v>807783.04999999993</v>
      </c>
      <c r="AV48" s="3">
        <v>279383.61</v>
      </c>
      <c r="AW48" s="3">
        <v>528399.43999999994</v>
      </c>
      <c r="AX48" s="51">
        <f t="shared" ref="AX48:AX49" si="99">AY48+AZ48</f>
        <v>1968</v>
      </c>
      <c r="AY48" s="31">
        <v>701</v>
      </c>
      <c r="AZ48" s="31">
        <v>1267</v>
      </c>
      <c r="BA48" s="53">
        <f t="shared" ref="BA48:BA49" si="100">BB48+BC48</f>
        <v>195697.91999999998</v>
      </c>
      <c r="BB48" s="3">
        <v>69707.44</v>
      </c>
      <c r="BC48" s="3">
        <v>125990.48</v>
      </c>
      <c r="BD48" s="51">
        <f t="shared" si="91"/>
        <v>182</v>
      </c>
      <c r="BE48" s="31">
        <v>65</v>
      </c>
      <c r="BF48" s="31">
        <v>117</v>
      </c>
      <c r="BG48" s="53">
        <f t="shared" ref="BG48:BG57" si="101">BH48+BI48</f>
        <v>127640.24</v>
      </c>
      <c r="BH48" s="3">
        <v>45585.8</v>
      </c>
      <c r="BI48" s="3">
        <v>82054.44</v>
      </c>
      <c r="BK48" s="55">
        <f t="shared" si="74"/>
        <v>13469163.66</v>
      </c>
    </row>
    <row r="49" spans="1:63" s="33" customFormat="1" ht="15" x14ac:dyDescent="0.25">
      <c r="A49" s="21" t="s">
        <v>93</v>
      </c>
      <c r="B49" s="51">
        <f t="shared" si="95"/>
        <v>1233</v>
      </c>
      <c r="C49" s="148">
        <v>31</v>
      </c>
      <c r="D49" s="148">
        <v>1202</v>
      </c>
      <c r="E49" s="53">
        <f t="shared" si="93"/>
        <v>2061446.52</v>
      </c>
      <c r="F49" s="3">
        <v>51828.74</v>
      </c>
      <c r="G49" s="3">
        <v>2009617.78</v>
      </c>
      <c r="H49" s="51">
        <f t="shared" si="86"/>
        <v>702</v>
      </c>
      <c r="I49" s="149">
        <v>5</v>
      </c>
      <c r="J49" s="149">
        <v>697</v>
      </c>
      <c r="K49" s="53">
        <f t="shared" si="96"/>
        <v>184889.44</v>
      </c>
      <c r="L49" s="3">
        <v>1316.88</v>
      </c>
      <c r="M49" s="3">
        <v>183572.56</v>
      </c>
      <c r="N49" s="51"/>
      <c r="O49" s="31"/>
      <c r="P49" s="31"/>
      <c r="Q49" s="53"/>
      <c r="R49" s="3"/>
      <c r="S49" s="3"/>
      <c r="T49" s="51">
        <f t="shared" si="62"/>
        <v>2354</v>
      </c>
      <c r="U49" s="31">
        <v>7</v>
      </c>
      <c r="V49" s="31">
        <v>2347</v>
      </c>
      <c r="W49" s="53">
        <f t="shared" si="77"/>
        <v>2456634.2800000003</v>
      </c>
      <c r="X49" s="3">
        <v>7305.2</v>
      </c>
      <c r="Y49" s="3">
        <v>2449329.08</v>
      </c>
      <c r="Z49" s="51">
        <f t="shared" si="89"/>
        <v>5312</v>
      </c>
      <c r="AA49" s="148">
        <v>168</v>
      </c>
      <c r="AB49" s="148">
        <v>5144</v>
      </c>
      <c r="AC49" s="53">
        <f t="shared" si="97"/>
        <v>3702553.88</v>
      </c>
      <c r="AD49" s="3">
        <v>117098.84</v>
      </c>
      <c r="AE49" s="3">
        <v>3585455.04</v>
      </c>
      <c r="AF49" s="51">
        <f t="shared" si="78"/>
        <v>2378</v>
      </c>
      <c r="AG49" s="148">
        <v>2</v>
      </c>
      <c r="AH49" s="148">
        <v>2376</v>
      </c>
      <c r="AI49" s="53">
        <f t="shared" si="94"/>
        <v>1160237.24</v>
      </c>
      <c r="AJ49" s="3">
        <v>975.81</v>
      </c>
      <c r="AK49" s="3">
        <v>1159261.43</v>
      </c>
      <c r="AL49" s="51">
        <f t="shared" si="90"/>
        <v>555</v>
      </c>
      <c r="AM49" s="148">
        <v>11</v>
      </c>
      <c r="AN49" s="148">
        <v>544</v>
      </c>
      <c r="AO49" s="53">
        <f t="shared" si="98"/>
        <v>7318086.0600000005</v>
      </c>
      <c r="AP49" s="3">
        <v>145043.15</v>
      </c>
      <c r="AQ49" s="3">
        <v>7173042.9100000001</v>
      </c>
      <c r="AR49" s="51">
        <f t="shared" si="82"/>
        <v>180</v>
      </c>
      <c r="AS49" s="31">
        <v>1</v>
      </c>
      <c r="AT49" s="31">
        <v>179</v>
      </c>
      <c r="AU49" s="53">
        <f t="shared" si="9"/>
        <v>1210064.99</v>
      </c>
      <c r="AV49" s="3">
        <v>6722.58</v>
      </c>
      <c r="AW49" s="3">
        <v>1203342.4099999999</v>
      </c>
      <c r="AX49" s="51">
        <f t="shared" si="99"/>
        <v>2868</v>
      </c>
      <c r="AY49" s="31">
        <v>50</v>
      </c>
      <c r="AZ49" s="31">
        <v>2818</v>
      </c>
      <c r="BA49" s="53">
        <f t="shared" si="100"/>
        <v>285193.92</v>
      </c>
      <c r="BB49" s="3">
        <v>4972</v>
      </c>
      <c r="BC49" s="3">
        <v>280221.92</v>
      </c>
      <c r="BD49" s="51">
        <f t="shared" si="91"/>
        <v>520</v>
      </c>
      <c r="BE49" s="31">
        <v>9</v>
      </c>
      <c r="BF49" s="31">
        <v>511</v>
      </c>
      <c r="BG49" s="53">
        <f t="shared" si="101"/>
        <v>364686.4</v>
      </c>
      <c r="BH49" s="3">
        <v>6311.88</v>
      </c>
      <c r="BI49" s="3">
        <v>358374.52</v>
      </c>
      <c r="BK49" s="55">
        <f t="shared" si="74"/>
        <v>18743792.73</v>
      </c>
    </row>
    <row r="50" spans="1:63" s="33" customFormat="1" ht="30" x14ac:dyDescent="0.25">
      <c r="A50" s="21" t="s">
        <v>41</v>
      </c>
      <c r="B50" s="51"/>
      <c r="C50" s="31"/>
      <c r="D50" s="31"/>
      <c r="E50" s="53"/>
      <c r="F50" s="3"/>
      <c r="G50" s="3"/>
      <c r="H50" s="51">
        <f t="shared" si="86"/>
        <v>102786</v>
      </c>
      <c r="I50" s="148">
        <v>31092</v>
      </c>
      <c r="J50" s="148">
        <v>71694</v>
      </c>
      <c r="K50" s="53">
        <f t="shared" si="96"/>
        <v>32016426.57</v>
      </c>
      <c r="L50" s="3">
        <v>9684730.75</v>
      </c>
      <c r="M50" s="3">
        <v>22331695.82</v>
      </c>
      <c r="N50" s="51"/>
      <c r="O50" s="32"/>
      <c r="P50" s="32"/>
      <c r="Q50" s="53"/>
      <c r="R50" s="32"/>
      <c r="S50" s="32"/>
      <c r="T50" s="51"/>
      <c r="U50" s="31"/>
      <c r="V50" s="31"/>
      <c r="W50" s="53"/>
      <c r="X50" s="32"/>
      <c r="Y50" s="32"/>
      <c r="Z50" s="51">
        <f t="shared" si="89"/>
        <v>16672</v>
      </c>
      <c r="AA50" s="148">
        <v>4777</v>
      </c>
      <c r="AB50" s="148">
        <v>11895</v>
      </c>
      <c r="AC50" s="53">
        <f t="shared" si="97"/>
        <v>12895635.92</v>
      </c>
      <c r="AD50" s="3">
        <v>3694964.78</v>
      </c>
      <c r="AE50" s="3">
        <v>9200671.1400000006</v>
      </c>
      <c r="AF50" s="51">
        <f t="shared" si="78"/>
        <v>2537</v>
      </c>
      <c r="AG50" s="148">
        <v>812</v>
      </c>
      <c r="AH50" s="148">
        <v>1725</v>
      </c>
      <c r="AI50" s="53">
        <f t="shared" si="94"/>
        <v>548658.92999999993</v>
      </c>
      <c r="AJ50" s="3">
        <v>175605.46</v>
      </c>
      <c r="AK50" s="3">
        <v>373053.47</v>
      </c>
      <c r="AL50" s="51"/>
      <c r="AM50" s="32"/>
      <c r="AN50" s="32"/>
      <c r="AO50" s="53"/>
      <c r="AP50" s="32"/>
      <c r="AQ50" s="32"/>
      <c r="AR50" s="51"/>
      <c r="AS50" s="31"/>
      <c r="AT50" s="31"/>
      <c r="AU50" s="53"/>
      <c r="AV50" s="32"/>
      <c r="AW50" s="32"/>
      <c r="AX50" s="51"/>
      <c r="AY50" s="31"/>
      <c r="AZ50" s="31"/>
      <c r="BA50" s="53"/>
      <c r="BB50" s="32"/>
      <c r="BC50" s="32"/>
      <c r="BD50" s="51">
        <f t="shared" si="91"/>
        <v>3</v>
      </c>
      <c r="BE50" s="31">
        <v>2</v>
      </c>
      <c r="BF50" s="31">
        <v>1</v>
      </c>
      <c r="BG50" s="53">
        <f t="shared" si="101"/>
        <v>21181.5</v>
      </c>
      <c r="BH50" s="3">
        <v>14121</v>
      </c>
      <c r="BI50" s="3">
        <v>7060.5</v>
      </c>
      <c r="BK50" s="55">
        <f t="shared" si="74"/>
        <v>45481902.920000002</v>
      </c>
    </row>
    <row r="51" spans="1:63" s="33" customFormat="1" ht="15" x14ac:dyDescent="0.25">
      <c r="A51" s="21" t="s">
        <v>94</v>
      </c>
      <c r="B51" s="51">
        <f t="shared" si="95"/>
        <v>1202</v>
      </c>
      <c r="C51" s="148">
        <v>164</v>
      </c>
      <c r="D51" s="148">
        <v>1038</v>
      </c>
      <c r="E51" s="53">
        <f t="shared" ref="E51:E54" si="102">F51+G51</f>
        <v>2053417.56</v>
      </c>
      <c r="F51" s="3">
        <v>280166.78999999998</v>
      </c>
      <c r="G51" s="3">
        <v>1773250.77</v>
      </c>
      <c r="H51" s="51">
        <f t="shared" si="86"/>
        <v>1801</v>
      </c>
      <c r="I51" s="148">
        <v>138</v>
      </c>
      <c r="J51" s="148">
        <v>1663</v>
      </c>
      <c r="K51" s="53">
        <f t="shared" si="96"/>
        <v>271206.5</v>
      </c>
      <c r="L51" s="3">
        <v>20780.95</v>
      </c>
      <c r="M51" s="3">
        <v>250425.55</v>
      </c>
      <c r="N51" s="51"/>
      <c r="O51" s="32"/>
      <c r="P51" s="32"/>
      <c r="Q51" s="53"/>
      <c r="R51" s="32"/>
      <c r="S51" s="32"/>
      <c r="T51" s="51">
        <f t="shared" si="62"/>
        <v>3742</v>
      </c>
      <c r="U51" s="31">
        <v>327</v>
      </c>
      <c r="V51" s="31">
        <v>3415</v>
      </c>
      <c r="W51" s="53">
        <f t="shared" si="77"/>
        <v>2651310.21</v>
      </c>
      <c r="X51" s="3">
        <v>231688.52</v>
      </c>
      <c r="Y51" s="3">
        <v>2419621.69</v>
      </c>
      <c r="Z51" s="51">
        <f t="shared" si="89"/>
        <v>5179</v>
      </c>
      <c r="AA51" s="148">
        <v>482</v>
      </c>
      <c r="AB51" s="148">
        <v>4697</v>
      </c>
      <c r="AC51" s="53">
        <f t="shared" si="97"/>
        <v>3435249.7</v>
      </c>
      <c r="AD51" s="3">
        <v>319712.37</v>
      </c>
      <c r="AE51" s="3">
        <v>3115537.33</v>
      </c>
      <c r="AF51" s="51">
        <f t="shared" si="78"/>
        <v>2263</v>
      </c>
      <c r="AG51" s="148">
        <v>86</v>
      </c>
      <c r="AH51" s="148">
        <v>2177</v>
      </c>
      <c r="AI51" s="53">
        <f t="shared" si="94"/>
        <v>1072610.23</v>
      </c>
      <c r="AJ51" s="3">
        <v>40762.03</v>
      </c>
      <c r="AK51" s="3">
        <v>1031848.2</v>
      </c>
      <c r="AL51" s="51">
        <f t="shared" ref="AL51:AL59" si="103">AM51+AN51</f>
        <v>489</v>
      </c>
      <c r="AM51" s="148">
        <v>63</v>
      </c>
      <c r="AN51" s="148">
        <v>426</v>
      </c>
      <c r="AO51" s="53">
        <f t="shared" ref="AO51:AO61" si="104">AP51+AQ51</f>
        <v>7097378.8499999996</v>
      </c>
      <c r="AP51" s="3">
        <v>914386.23</v>
      </c>
      <c r="AQ51" s="3">
        <v>6182992.6200000001</v>
      </c>
      <c r="AR51" s="51">
        <f t="shared" si="82"/>
        <v>169</v>
      </c>
      <c r="AS51" s="31">
        <v>24</v>
      </c>
      <c r="AT51" s="31">
        <v>145</v>
      </c>
      <c r="AU51" s="53">
        <f t="shared" si="9"/>
        <v>1056090.47</v>
      </c>
      <c r="AV51" s="3">
        <v>149977.34</v>
      </c>
      <c r="AW51" s="3">
        <v>906113.13</v>
      </c>
      <c r="AX51" s="51">
        <f t="shared" ref="AX51:AX52" si="105">AY51+AZ51</f>
        <v>2145</v>
      </c>
      <c r="AY51" s="31">
        <v>178</v>
      </c>
      <c r="AZ51" s="31">
        <v>1967</v>
      </c>
      <c r="BA51" s="53">
        <f t="shared" ref="BA51:BA52" si="106">BB51+BC51</f>
        <v>245819.4</v>
      </c>
      <c r="BB51" s="3">
        <v>20399</v>
      </c>
      <c r="BC51" s="3">
        <v>225420.4</v>
      </c>
      <c r="BD51" s="51">
        <f t="shared" si="91"/>
        <v>123</v>
      </c>
      <c r="BE51" s="31">
        <v>10</v>
      </c>
      <c r="BF51" s="31">
        <v>113</v>
      </c>
      <c r="BG51" s="53">
        <f t="shared" si="101"/>
        <v>86262.36</v>
      </c>
      <c r="BH51" s="3">
        <v>7013.2</v>
      </c>
      <c r="BI51" s="3">
        <v>79249.16</v>
      </c>
      <c r="BK51" s="55">
        <f t="shared" si="74"/>
        <v>17969345.279999997</v>
      </c>
    </row>
    <row r="52" spans="1:63" s="33" customFormat="1" ht="15" x14ac:dyDescent="0.25">
      <c r="A52" s="21" t="s">
        <v>95</v>
      </c>
      <c r="B52" s="51">
        <f t="shared" si="95"/>
        <v>1215</v>
      </c>
      <c r="C52" s="148">
        <v>211</v>
      </c>
      <c r="D52" s="148">
        <v>1004</v>
      </c>
      <c r="E52" s="53">
        <f t="shared" si="102"/>
        <v>2031352.4200000002</v>
      </c>
      <c r="F52" s="3">
        <v>352769.84</v>
      </c>
      <c r="G52" s="3">
        <v>1678582.58</v>
      </c>
      <c r="H52" s="51">
        <f t="shared" si="86"/>
        <v>927</v>
      </c>
      <c r="I52" s="148">
        <v>56</v>
      </c>
      <c r="J52" s="148">
        <v>871</v>
      </c>
      <c r="K52" s="53">
        <f t="shared" si="96"/>
        <v>283938.48000000004</v>
      </c>
      <c r="L52" s="3">
        <v>17152.7</v>
      </c>
      <c r="M52" s="3">
        <v>266785.78000000003</v>
      </c>
      <c r="N52" s="51"/>
      <c r="O52" s="32"/>
      <c r="P52" s="32"/>
      <c r="Q52" s="53"/>
      <c r="R52" s="32"/>
      <c r="S52" s="32"/>
      <c r="T52" s="51">
        <f t="shared" si="62"/>
        <v>2016</v>
      </c>
      <c r="U52" s="31">
        <v>341</v>
      </c>
      <c r="V52" s="31">
        <v>1675</v>
      </c>
      <c r="W52" s="53">
        <f t="shared" si="77"/>
        <v>1904073.27</v>
      </c>
      <c r="X52" s="3">
        <v>322067.95</v>
      </c>
      <c r="Y52" s="3">
        <v>1582005.32</v>
      </c>
      <c r="Z52" s="51">
        <f t="shared" si="89"/>
        <v>5253</v>
      </c>
      <c r="AA52" s="148">
        <v>1009</v>
      </c>
      <c r="AB52" s="148">
        <v>4244</v>
      </c>
      <c r="AC52" s="53">
        <f t="shared" si="97"/>
        <v>3854365.13</v>
      </c>
      <c r="AD52" s="3">
        <v>740349.21</v>
      </c>
      <c r="AE52" s="3">
        <v>3114015.92</v>
      </c>
      <c r="AF52" s="51">
        <f t="shared" si="78"/>
        <v>2292</v>
      </c>
      <c r="AG52" s="148">
        <v>419</v>
      </c>
      <c r="AH52" s="148">
        <v>1873</v>
      </c>
      <c r="AI52" s="53">
        <f t="shared" si="94"/>
        <v>1060927.1400000001</v>
      </c>
      <c r="AJ52" s="3">
        <v>193947.85</v>
      </c>
      <c r="AK52" s="3">
        <v>866979.29</v>
      </c>
      <c r="AL52" s="51">
        <f t="shared" si="103"/>
        <v>524</v>
      </c>
      <c r="AM52" s="148">
        <v>83</v>
      </c>
      <c r="AN52" s="148">
        <v>441</v>
      </c>
      <c r="AO52" s="53">
        <f t="shared" si="104"/>
        <v>7347278.7300000004</v>
      </c>
      <c r="AP52" s="3">
        <v>1163786.52</v>
      </c>
      <c r="AQ52" s="3">
        <v>6183492.21</v>
      </c>
      <c r="AR52" s="51">
        <f t="shared" si="82"/>
        <v>170</v>
      </c>
      <c r="AS52" s="31">
        <v>29</v>
      </c>
      <c r="AT52" s="31">
        <v>141</v>
      </c>
      <c r="AU52" s="53">
        <f t="shared" si="9"/>
        <v>987569.90999999992</v>
      </c>
      <c r="AV52" s="3">
        <v>168467.81</v>
      </c>
      <c r="AW52" s="3">
        <v>819102.1</v>
      </c>
      <c r="AX52" s="51">
        <f t="shared" si="105"/>
        <v>1218</v>
      </c>
      <c r="AY52" s="31">
        <v>276</v>
      </c>
      <c r="AZ52" s="31">
        <v>942</v>
      </c>
      <c r="BA52" s="53">
        <f t="shared" si="106"/>
        <v>121117.92</v>
      </c>
      <c r="BB52" s="3">
        <v>27445.439999999999</v>
      </c>
      <c r="BC52" s="3">
        <v>93672.48</v>
      </c>
      <c r="BD52" s="51">
        <f t="shared" si="91"/>
        <v>228</v>
      </c>
      <c r="BE52" s="31">
        <v>52</v>
      </c>
      <c r="BF52" s="31">
        <v>176</v>
      </c>
      <c r="BG52" s="53">
        <f t="shared" si="101"/>
        <v>159900.96000000002</v>
      </c>
      <c r="BH52" s="3">
        <v>36468.639999999999</v>
      </c>
      <c r="BI52" s="3">
        <v>123432.32000000001</v>
      </c>
      <c r="BK52" s="55">
        <f t="shared" si="74"/>
        <v>17750523.960000001</v>
      </c>
    </row>
    <row r="53" spans="1:63" s="33" customFormat="1" ht="15" x14ac:dyDescent="0.25">
      <c r="A53" s="21" t="s">
        <v>42</v>
      </c>
      <c r="B53" s="51">
        <f t="shared" ref="B53:B54" si="107">C53+D53</f>
        <v>294</v>
      </c>
      <c r="C53" s="148">
        <v>27</v>
      </c>
      <c r="D53" s="148">
        <v>267</v>
      </c>
      <c r="E53" s="53">
        <f t="shared" si="102"/>
        <v>491537.12</v>
      </c>
      <c r="F53" s="3">
        <v>45141.16</v>
      </c>
      <c r="G53" s="3">
        <v>446395.96</v>
      </c>
      <c r="H53" s="51">
        <f t="shared" si="86"/>
        <v>333</v>
      </c>
      <c r="I53" s="148">
        <v>28</v>
      </c>
      <c r="J53" s="148">
        <v>305</v>
      </c>
      <c r="K53" s="53">
        <f t="shared" si="96"/>
        <v>55044.78</v>
      </c>
      <c r="L53" s="3">
        <v>4628.3900000000003</v>
      </c>
      <c r="M53" s="3">
        <v>50416.39</v>
      </c>
      <c r="N53" s="51"/>
      <c r="O53" s="32"/>
      <c r="P53" s="32"/>
      <c r="Q53" s="53"/>
      <c r="R53" s="32"/>
      <c r="S53" s="32"/>
      <c r="T53" s="51">
        <f t="shared" si="62"/>
        <v>675</v>
      </c>
      <c r="U53" s="31">
        <v>62</v>
      </c>
      <c r="V53" s="31">
        <v>613</v>
      </c>
      <c r="W53" s="53">
        <f t="shared" si="77"/>
        <v>656872.06000000006</v>
      </c>
      <c r="X53" s="3">
        <v>60334.92</v>
      </c>
      <c r="Y53" s="3">
        <v>596537.14</v>
      </c>
      <c r="Z53" s="51">
        <f t="shared" si="89"/>
        <v>1339</v>
      </c>
      <c r="AA53" s="148">
        <v>109</v>
      </c>
      <c r="AB53" s="148">
        <v>1230</v>
      </c>
      <c r="AC53" s="53">
        <f t="shared" si="97"/>
        <v>968234.83</v>
      </c>
      <c r="AD53" s="3">
        <v>78818.22</v>
      </c>
      <c r="AE53" s="3">
        <v>889416.61</v>
      </c>
      <c r="AF53" s="51">
        <f t="shared" si="78"/>
        <v>622</v>
      </c>
      <c r="AG53" s="148">
        <v>71</v>
      </c>
      <c r="AH53" s="148">
        <v>551</v>
      </c>
      <c r="AI53" s="53">
        <f t="shared" si="94"/>
        <v>326077.56</v>
      </c>
      <c r="AJ53" s="3">
        <v>37221.07</v>
      </c>
      <c r="AK53" s="3">
        <v>288856.49</v>
      </c>
      <c r="AL53" s="51">
        <f t="shared" si="103"/>
        <v>76</v>
      </c>
      <c r="AM53" s="148">
        <v>3</v>
      </c>
      <c r="AN53" s="148">
        <v>73</v>
      </c>
      <c r="AO53" s="53">
        <f t="shared" si="104"/>
        <v>1114538.75</v>
      </c>
      <c r="AP53" s="3">
        <v>43994.95</v>
      </c>
      <c r="AQ53" s="3">
        <v>1070543.8</v>
      </c>
      <c r="AR53" s="51">
        <f t="shared" si="82"/>
        <v>51</v>
      </c>
      <c r="AS53" s="31">
        <v>8</v>
      </c>
      <c r="AT53" s="31">
        <v>43</v>
      </c>
      <c r="AU53" s="53">
        <f t="shared" si="9"/>
        <v>325972.74</v>
      </c>
      <c r="AV53" s="3">
        <v>51132.98</v>
      </c>
      <c r="AW53" s="3">
        <v>274839.76</v>
      </c>
      <c r="AX53" s="51"/>
      <c r="AY53" s="31"/>
      <c r="AZ53" s="31"/>
      <c r="BA53" s="53"/>
      <c r="BB53" s="32"/>
      <c r="BC53" s="32"/>
      <c r="BD53" s="51">
        <f t="shared" si="91"/>
        <v>30</v>
      </c>
      <c r="BE53" s="31">
        <v>3</v>
      </c>
      <c r="BF53" s="31">
        <v>27</v>
      </c>
      <c r="BG53" s="53">
        <f t="shared" si="101"/>
        <v>21039.599999999999</v>
      </c>
      <c r="BH53" s="3">
        <v>2103.96</v>
      </c>
      <c r="BI53" s="3">
        <v>18935.64</v>
      </c>
      <c r="BK53" s="55">
        <f t="shared" si="74"/>
        <v>3959317.44</v>
      </c>
    </row>
    <row r="54" spans="1:63" s="33" customFormat="1" ht="15" x14ac:dyDescent="0.25">
      <c r="A54" s="21" t="s">
        <v>96</v>
      </c>
      <c r="B54" s="51">
        <f t="shared" si="107"/>
        <v>2487</v>
      </c>
      <c r="C54" s="148">
        <v>726</v>
      </c>
      <c r="D54" s="148">
        <v>1761</v>
      </c>
      <c r="E54" s="53">
        <f t="shared" si="102"/>
        <v>4158002.86</v>
      </c>
      <c r="F54" s="3">
        <v>1213795.77</v>
      </c>
      <c r="G54" s="3">
        <v>2944207.09</v>
      </c>
      <c r="H54" s="51">
        <f t="shared" si="86"/>
        <v>2524</v>
      </c>
      <c r="I54" s="148">
        <v>296</v>
      </c>
      <c r="J54" s="148">
        <v>2228</v>
      </c>
      <c r="K54" s="53">
        <f t="shared" si="96"/>
        <v>626395.1</v>
      </c>
      <c r="L54" s="3">
        <v>73459.960000000006</v>
      </c>
      <c r="M54" s="3">
        <v>552935.14</v>
      </c>
      <c r="N54" s="51"/>
      <c r="O54" s="32"/>
      <c r="P54" s="32"/>
      <c r="Q54" s="53"/>
      <c r="R54" s="32"/>
      <c r="S54" s="32"/>
      <c r="T54" s="51">
        <f t="shared" si="62"/>
        <v>4435</v>
      </c>
      <c r="U54" s="31">
        <v>1334</v>
      </c>
      <c r="V54" s="31">
        <v>3101</v>
      </c>
      <c r="W54" s="53">
        <f t="shared" si="77"/>
        <v>4582073.97</v>
      </c>
      <c r="X54" s="3">
        <v>1378238.26</v>
      </c>
      <c r="Y54" s="3">
        <v>3203835.71</v>
      </c>
      <c r="Z54" s="51">
        <f t="shared" si="89"/>
        <v>10638</v>
      </c>
      <c r="AA54" s="148">
        <v>3307</v>
      </c>
      <c r="AB54" s="148">
        <v>7331</v>
      </c>
      <c r="AC54" s="53">
        <f t="shared" si="97"/>
        <v>7429727.9500000002</v>
      </c>
      <c r="AD54" s="3">
        <v>2309655.04</v>
      </c>
      <c r="AE54" s="3">
        <v>5120072.91</v>
      </c>
      <c r="AF54" s="51">
        <f t="shared" si="78"/>
        <v>5421</v>
      </c>
      <c r="AG54" s="148">
        <v>1524</v>
      </c>
      <c r="AH54" s="148">
        <v>3897</v>
      </c>
      <c r="AI54" s="53">
        <f t="shared" si="94"/>
        <v>2630107.6</v>
      </c>
      <c r="AJ54" s="3">
        <v>739399.37</v>
      </c>
      <c r="AK54" s="3">
        <v>1890708.23</v>
      </c>
      <c r="AL54" s="51">
        <f t="shared" si="103"/>
        <v>840</v>
      </c>
      <c r="AM54" s="148">
        <v>338</v>
      </c>
      <c r="AN54" s="148">
        <v>502</v>
      </c>
      <c r="AO54" s="53">
        <f t="shared" si="104"/>
        <v>14597363.630000001</v>
      </c>
      <c r="AP54" s="3">
        <v>5873701.0800000001</v>
      </c>
      <c r="AQ54" s="3">
        <v>8723662.5500000007</v>
      </c>
      <c r="AR54" s="51">
        <f t="shared" si="82"/>
        <v>373</v>
      </c>
      <c r="AS54" s="31">
        <v>129</v>
      </c>
      <c r="AT54" s="31">
        <v>244</v>
      </c>
      <c r="AU54" s="53">
        <f t="shared" si="9"/>
        <v>2632643.87</v>
      </c>
      <c r="AV54" s="3">
        <v>910485.41</v>
      </c>
      <c r="AW54" s="3">
        <v>1722158.46</v>
      </c>
      <c r="AX54" s="51">
        <f t="shared" ref="AX54:AX57" si="108">AY54+AZ54</f>
        <v>5248</v>
      </c>
      <c r="AY54" s="31">
        <v>1583</v>
      </c>
      <c r="AZ54" s="31">
        <v>3665</v>
      </c>
      <c r="BA54" s="53">
        <f t="shared" ref="BA54:BA57" si="109">BB54+BC54</f>
        <v>658671.91999999993</v>
      </c>
      <c r="BB54" s="3">
        <v>198680.95</v>
      </c>
      <c r="BC54" s="3">
        <v>459990.97</v>
      </c>
      <c r="BD54" s="51">
        <f t="shared" si="91"/>
        <v>763</v>
      </c>
      <c r="BE54" s="31">
        <v>230</v>
      </c>
      <c r="BF54" s="31">
        <v>533</v>
      </c>
      <c r="BG54" s="53">
        <f t="shared" si="101"/>
        <v>535107.16</v>
      </c>
      <c r="BH54" s="3">
        <v>161303.6</v>
      </c>
      <c r="BI54" s="3">
        <v>373803.56</v>
      </c>
      <c r="BK54" s="55">
        <f t="shared" si="74"/>
        <v>37850094.059999995</v>
      </c>
    </row>
    <row r="55" spans="1:63" s="33" customFormat="1" ht="30" x14ac:dyDescent="0.25">
      <c r="A55" s="21" t="s">
        <v>52</v>
      </c>
      <c r="B55" s="51"/>
      <c r="C55" s="31"/>
      <c r="D55" s="31"/>
      <c r="E55" s="53"/>
      <c r="F55" s="3"/>
      <c r="G55" s="3"/>
      <c r="H55" s="51">
        <f t="shared" si="86"/>
        <v>6385</v>
      </c>
      <c r="I55" s="148">
        <v>3325</v>
      </c>
      <c r="J55" s="148">
        <v>3060</v>
      </c>
      <c r="K55" s="53">
        <f t="shared" si="96"/>
        <v>484529.55</v>
      </c>
      <c r="L55" s="3">
        <v>252319.62</v>
      </c>
      <c r="M55" s="3">
        <v>232209.93</v>
      </c>
      <c r="N55" s="51"/>
      <c r="O55" s="32"/>
      <c r="P55" s="32"/>
      <c r="Q55" s="53"/>
      <c r="R55" s="32"/>
      <c r="S55" s="32"/>
      <c r="T55" s="51">
        <f t="shared" si="62"/>
        <v>10874</v>
      </c>
      <c r="U55" s="31">
        <v>5081</v>
      </c>
      <c r="V55" s="31">
        <v>5793</v>
      </c>
      <c r="W55" s="53">
        <f t="shared" si="77"/>
        <v>10757631.16</v>
      </c>
      <c r="X55" s="3">
        <v>5026625.34</v>
      </c>
      <c r="Y55" s="3">
        <v>5731005.8200000003</v>
      </c>
      <c r="Z55" s="51">
        <f t="shared" si="89"/>
        <v>30736</v>
      </c>
      <c r="AA55" s="148">
        <v>18354</v>
      </c>
      <c r="AB55" s="148">
        <v>12382</v>
      </c>
      <c r="AC55" s="53">
        <f t="shared" si="97"/>
        <v>21677977.630000003</v>
      </c>
      <c r="AD55" s="3">
        <v>12945002.65</v>
      </c>
      <c r="AE55" s="3">
        <v>8732974.9800000004</v>
      </c>
      <c r="AF55" s="51">
        <f t="shared" si="78"/>
        <v>7875</v>
      </c>
      <c r="AG55" s="148">
        <v>4432</v>
      </c>
      <c r="AH55" s="148">
        <v>3443</v>
      </c>
      <c r="AI55" s="53">
        <f t="shared" si="94"/>
        <v>3332528.87</v>
      </c>
      <c r="AJ55" s="3">
        <v>1875526.09</v>
      </c>
      <c r="AK55" s="3">
        <v>1457002.78</v>
      </c>
      <c r="AL55" s="51">
        <f t="shared" si="103"/>
        <v>5092</v>
      </c>
      <c r="AM55" s="148">
        <v>1915</v>
      </c>
      <c r="AN55" s="148">
        <v>3177</v>
      </c>
      <c r="AO55" s="53">
        <f t="shared" si="104"/>
        <v>119337396.03</v>
      </c>
      <c r="AP55" s="3">
        <v>44880422.899999999</v>
      </c>
      <c r="AQ55" s="3">
        <v>74456973.129999995</v>
      </c>
      <c r="AR55" s="51">
        <f t="shared" si="82"/>
        <v>780</v>
      </c>
      <c r="AS55" s="31">
        <v>367</v>
      </c>
      <c r="AT55" s="31">
        <v>413</v>
      </c>
      <c r="AU55" s="53">
        <f t="shared" si="9"/>
        <v>22119316.130000003</v>
      </c>
      <c r="AV55" s="3">
        <v>10407421.82</v>
      </c>
      <c r="AW55" s="3">
        <v>11711894.310000001</v>
      </c>
      <c r="AX55" s="51">
        <f t="shared" si="108"/>
        <v>13928</v>
      </c>
      <c r="AY55" s="31">
        <v>7081</v>
      </c>
      <c r="AZ55" s="31">
        <v>6847</v>
      </c>
      <c r="BA55" s="53">
        <f t="shared" si="109"/>
        <v>2633198.42</v>
      </c>
      <c r="BB55" s="3">
        <v>1338718.98</v>
      </c>
      <c r="BC55" s="3">
        <v>1294479.44</v>
      </c>
      <c r="BD55" s="51">
        <f t="shared" si="91"/>
        <v>7487</v>
      </c>
      <c r="BE55" s="31">
        <v>3807</v>
      </c>
      <c r="BF55" s="31">
        <v>3680</v>
      </c>
      <c r="BG55" s="53">
        <f t="shared" si="101"/>
        <v>7112877.3499999996</v>
      </c>
      <c r="BH55" s="3">
        <v>3616765.6</v>
      </c>
      <c r="BI55" s="3">
        <v>3496111.75</v>
      </c>
      <c r="BK55" s="55">
        <f t="shared" si="74"/>
        <v>187455455.13999999</v>
      </c>
    </row>
    <row r="56" spans="1:63" s="33" customFormat="1" ht="30" x14ac:dyDescent="0.25">
      <c r="A56" s="21" t="s">
        <v>43</v>
      </c>
      <c r="B56" s="51"/>
      <c r="C56" s="31"/>
      <c r="D56" s="31"/>
      <c r="E56" s="53"/>
      <c r="F56" s="3"/>
      <c r="G56" s="3"/>
      <c r="H56" s="51">
        <f t="shared" si="86"/>
        <v>3712</v>
      </c>
      <c r="I56" s="148">
        <v>861</v>
      </c>
      <c r="J56" s="148">
        <v>2851</v>
      </c>
      <c r="K56" s="53">
        <f t="shared" si="96"/>
        <v>957098.2</v>
      </c>
      <c r="L56" s="3">
        <v>221999.34</v>
      </c>
      <c r="M56" s="3">
        <v>735098.86</v>
      </c>
      <c r="N56" s="51"/>
      <c r="O56" s="32"/>
      <c r="P56" s="32"/>
      <c r="Q56" s="53"/>
      <c r="R56" s="32"/>
      <c r="S56" s="32"/>
      <c r="T56" s="51">
        <f t="shared" si="62"/>
        <v>3777</v>
      </c>
      <c r="U56" s="31">
        <v>1120</v>
      </c>
      <c r="V56" s="31">
        <v>2657</v>
      </c>
      <c r="W56" s="53">
        <f t="shared" si="77"/>
        <v>3216660.71</v>
      </c>
      <c r="X56" s="3">
        <v>953841.67</v>
      </c>
      <c r="Y56" s="3">
        <v>2262819.04</v>
      </c>
      <c r="Z56" s="51">
        <f t="shared" si="89"/>
        <v>36738</v>
      </c>
      <c r="AA56" s="148">
        <v>10600</v>
      </c>
      <c r="AB56" s="148">
        <v>26138</v>
      </c>
      <c r="AC56" s="53">
        <f t="shared" si="97"/>
        <v>29219899.109999999</v>
      </c>
      <c r="AD56" s="3">
        <v>8430805.4499999993</v>
      </c>
      <c r="AE56" s="3">
        <v>20789093.66</v>
      </c>
      <c r="AF56" s="51">
        <f t="shared" si="78"/>
        <v>6915</v>
      </c>
      <c r="AG56" s="148">
        <v>2091</v>
      </c>
      <c r="AH56" s="148">
        <v>4824</v>
      </c>
      <c r="AI56" s="53">
        <f t="shared" si="94"/>
        <v>3883165.66</v>
      </c>
      <c r="AJ56" s="3">
        <v>1174215.3899999999</v>
      </c>
      <c r="AK56" s="3">
        <v>2708950.27</v>
      </c>
      <c r="AL56" s="51">
        <f t="shared" si="103"/>
        <v>4915</v>
      </c>
      <c r="AM56" s="148">
        <v>1311</v>
      </c>
      <c r="AN56" s="148">
        <v>3604</v>
      </c>
      <c r="AO56" s="53">
        <f t="shared" si="104"/>
        <v>104436712.05999999</v>
      </c>
      <c r="AP56" s="3">
        <v>27856872.739999998</v>
      </c>
      <c r="AQ56" s="3">
        <v>76579839.319999993</v>
      </c>
      <c r="AR56" s="51">
        <f t="shared" si="82"/>
        <v>663</v>
      </c>
      <c r="AS56" s="31">
        <v>166</v>
      </c>
      <c r="AT56" s="31">
        <v>497</v>
      </c>
      <c r="AU56" s="53">
        <f t="shared" si="9"/>
        <v>6045792.21</v>
      </c>
      <c r="AV56" s="3">
        <v>1513727.76</v>
      </c>
      <c r="AW56" s="3">
        <v>4532064.45</v>
      </c>
      <c r="AX56" s="51">
        <f t="shared" si="108"/>
        <v>17730</v>
      </c>
      <c r="AY56" s="31">
        <v>4825</v>
      </c>
      <c r="AZ56" s="31">
        <v>12905</v>
      </c>
      <c r="BA56" s="53">
        <f t="shared" si="109"/>
        <v>2543452.87</v>
      </c>
      <c r="BB56" s="3">
        <v>692169.21</v>
      </c>
      <c r="BC56" s="3">
        <v>1851283.66</v>
      </c>
      <c r="BD56" s="51">
        <f>BE56+BF56</f>
        <v>7213</v>
      </c>
      <c r="BE56" s="31">
        <v>1963</v>
      </c>
      <c r="BF56" s="31">
        <v>5250</v>
      </c>
      <c r="BG56" s="53">
        <f t="shared" si="101"/>
        <v>5750576.3300000001</v>
      </c>
      <c r="BH56" s="3">
        <v>1565005.04</v>
      </c>
      <c r="BI56" s="3">
        <v>4185571.29</v>
      </c>
      <c r="BK56" s="55">
        <f t="shared" si="74"/>
        <v>156053357.15000001</v>
      </c>
    </row>
    <row r="57" spans="1:63" s="33" customFormat="1" ht="15" x14ac:dyDescent="0.25">
      <c r="A57" s="21" t="s">
        <v>97</v>
      </c>
      <c r="B57" s="51">
        <f t="shared" ref="B57" si="110">C57+D57</f>
        <v>2486</v>
      </c>
      <c r="C57" s="148">
        <v>101</v>
      </c>
      <c r="D57" s="148">
        <v>2385</v>
      </c>
      <c r="E57" s="53">
        <f>F57+G57</f>
        <v>4192686.5</v>
      </c>
      <c r="F57" s="3">
        <v>170338.43</v>
      </c>
      <c r="G57" s="3">
        <v>4022348.07</v>
      </c>
      <c r="H57" s="51">
        <f t="shared" si="86"/>
        <v>3459</v>
      </c>
      <c r="I57" s="148">
        <v>141</v>
      </c>
      <c r="J57" s="148">
        <v>3318</v>
      </c>
      <c r="K57" s="53">
        <f t="shared" si="96"/>
        <v>532301.25</v>
      </c>
      <c r="L57" s="3">
        <v>21698.32</v>
      </c>
      <c r="M57" s="3">
        <v>510602.93</v>
      </c>
      <c r="N57" s="51"/>
      <c r="O57" s="32"/>
      <c r="P57" s="32"/>
      <c r="Q57" s="53"/>
      <c r="R57" s="32"/>
      <c r="S57" s="32"/>
      <c r="T57" s="51">
        <f t="shared" si="62"/>
        <v>5967</v>
      </c>
      <c r="U57" s="31">
        <v>197</v>
      </c>
      <c r="V57" s="31">
        <v>5770</v>
      </c>
      <c r="W57" s="53">
        <f t="shared" si="77"/>
        <v>5594799.1500000004</v>
      </c>
      <c r="X57" s="3">
        <v>184711.82</v>
      </c>
      <c r="Y57" s="3">
        <v>5410087.3300000001</v>
      </c>
      <c r="Z57" s="51">
        <f t="shared" ref="Z57:Z65" si="111">AA57+AB57</f>
        <v>12018</v>
      </c>
      <c r="AA57" s="148">
        <v>401</v>
      </c>
      <c r="AB57" s="148">
        <v>11617</v>
      </c>
      <c r="AC57" s="53">
        <f t="shared" si="97"/>
        <v>8447536.1199999992</v>
      </c>
      <c r="AD57" s="3">
        <v>281865.7</v>
      </c>
      <c r="AE57" s="3">
        <v>8165670.4199999999</v>
      </c>
      <c r="AF57" s="51">
        <f t="shared" si="78"/>
        <v>5248</v>
      </c>
      <c r="AG57" s="148">
        <v>116</v>
      </c>
      <c r="AH57" s="148">
        <v>5132</v>
      </c>
      <c r="AI57" s="53">
        <f t="shared" si="94"/>
        <v>2196126.84</v>
      </c>
      <c r="AJ57" s="3">
        <v>48542.44</v>
      </c>
      <c r="AK57" s="3">
        <v>2147584.4</v>
      </c>
      <c r="AL57" s="51">
        <f t="shared" si="103"/>
        <v>1221</v>
      </c>
      <c r="AM57" s="148">
        <v>28</v>
      </c>
      <c r="AN57" s="148">
        <v>1193</v>
      </c>
      <c r="AO57" s="53">
        <f t="shared" si="104"/>
        <v>16188314.32</v>
      </c>
      <c r="AP57" s="3">
        <v>371230.8</v>
      </c>
      <c r="AQ57" s="3">
        <v>15817083.52</v>
      </c>
      <c r="AR57" s="51">
        <f t="shared" si="82"/>
        <v>440</v>
      </c>
      <c r="AS57" s="31">
        <v>13</v>
      </c>
      <c r="AT57" s="31">
        <v>427</v>
      </c>
      <c r="AU57" s="53">
        <f t="shared" si="9"/>
        <v>2966280.77</v>
      </c>
      <c r="AV57" s="3">
        <v>87640.11</v>
      </c>
      <c r="AW57" s="3">
        <v>2878640.66</v>
      </c>
      <c r="AX57" s="51">
        <f t="shared" si="108"/>
        <v>5310</v>
      </c>
      <c r="AY57" s="31">
        <v>222</v>
      </c>
      <c r="AZ57" s="31">
        <v>5088</v>
      </c>
      <c r="BA57" s="53">
        <f t="shared" si="109"/>
        <v>639045</v>
      </c>
      <c r="BB57" s="3">
        <v>26717.14</v>
      </c>
      <c r="BC57" s="3">
        <v>612327.86</v>
      </c>
      <c r="BD57" s="51">
        <f t="shared" ref="BD57" si="112">BE57+BF57</f>
        <v>576</v>
      </c>
      <c r="BE57" s="31">
        <v>24</v>
      </c>
      <c r="BF57" s="31">
        <v>552</v>
      </c>
      <c r="BG57" s="53">
        <f t="shared" si="101"/>
        <v>403960.32000000001</v>
      </c>
      <c r="BH57" s="3">
        <v>16831.68</v>
      </c>
      <c r="BI57" s="3">
        <v>387128.64</v>
      </c>
      <c r="BK57" s="55">
        <f t="shared" si="74"/>
        <v>41161050.270000003</v>
      </c>
    </row>
    <row r="58" spans="1:63" s="33" customFormat="1" ht="15" x14ac:dyDescent="0.25">
      <c r="A58" s="125" t="s">
        <v>114</v>
      </c>
      <c r="B58" s="51"/>
      <c r="C58" s="31"/>
      <c r="D58" s="31"/>
      <c r="E58" s="53"/>
      <c r="F58" s="3"/>
      <c r="G58" s="3"/>
      <c r="H58" s="51"/>
      <c r="I58" s="31"/>
      <c r="J58" s="31"/>
      <c r="K58" s="53"/>
      <c r="L58" s="32"/>
      <c r="M58" s="32"/>
      <c r="N58" s="48">
        <f>O58+P58</f>
        <v>1116</v>
      </c>
      <c r="O58" s="149">
        <v>348</v>
      </c>
      <c r="P58" s="149">
        <v>768</v>
      </c>
      <c r="Q58" s="53">
        <f t="shared" ref="Q58" si="113">R58+S58</f>
        <v>352671.23</v>
      </c>
      <c r="R58" s="3">
        <v>109972.75</v>
      </c>
      <c r="S58" s="3">
        <v>242698.48</v>
      </c>
      <c r="T58" s="51"/>
      <c r="U58" s="31"/>
      <c r="V58" s="31"/>
      <c r="W58" s="53"/>
      <c r="X58" s="32"/>
      <c r="Y58" s="32"/>
      <c r="Z58" s="51">
        <f t="shared" si="111"/>
        <v>284</v>
      </c>
      <c r="AA58" s="149">
        <v>81</v>
      </c>
      <c r="AB58" s="149">
        <v>203</v>
      </c>
      <c r="AC58" s="53">
        <f t="shared" si="97"/>
        <v>192177.63</v>
      </c>
      <c r="AD58" s="3">
        <v>54811.23</v>
      </c>
      <c r="AE58" s="3">
        <v>137366.39999999999</v>
      </c>
      <c r="AF58" s="51"/>
      <c r="AG58" s="32"/>
      <c r="AH58" s="32"/>
      <c r="AI58" s="53"/>
      <c r="AJ58" s="32"/>
      <c r="AK58" s="32"/>
      <c r="AL58" s="51">
        <f t="shared" si="103"/>
        <v>56</v>
      </c>
      <c r="AM58" s="149">
        <v>15</v>
      </c>
      <c r="AN58" s="149">
        <v>41</v>
      </c>
      <c r="AO58" s="53">
        <f t="shared" si="104"/>
        <v>861653.26</v>
      </c>
      <c r="AP58" s="3">
        <v>230799.98</v>
      </c>
      <c r="AQ58" s="3">
        <v>630853.28</v>
      </c>
      <c r="AR58" s="51">
        <f t="shared" si="82"/>
        <v>57</v>
      </c>
      <c r="AS58" s="31">
        <v>17</v>
      </c>
      <c r="AT58" s="31">
        <v>40</v>
      </c>
      <c r="AU58" s="53">
        <f t="shared" si="9"/>
        <v>561111.44999999995</v>
      </c>
      <c r="AV58" s="3">
        <v>167349.03</v>
      </c>
      <c r="AW58" s="3">
        <v>393762.42</v>
      </c>
      <c r="AX58" s="51"/>
      <c r="AY58" s="31"/>
      <c r="AZ58" s="31"/>
      <c r="BA58" s="53"/>
      <c r="BB58" s="32"/>
      <c r="BC58" s="32"/>
      <c r="BD58" s="51"/>
      <c r="BE58" s="31"/>
      <c r="BF58" s="31"/>
      <c r="BG58" s="53"/>
      <c r="BH58" s="3"/>
      <c r="BI58" s="3"/>
      <c r="BK58" s="55">
        <f t="shared" si="74"/>
        <v>1967613.57</v>
      </c>
    </row>
    <row r="59" spans="1:63" s="33" customFormat="1" ht="45" x14ac:dyDescent="0.25">
      <c r="A59" s="21" t="s">
        <v>56</v>
      </c>
      <c r="B59" s="51">
        <f t="shared" ref="B59:B60" si="114">C59+D59</f>
        <v>8885</v>
      </c>
      <c r="C59" s="148">
        <v>742</v>
      </c>
      <c r="D59" s="148">
        <v>8143</v>
      </c>
      <c r="E59" s="53">
        <f>F59+G59</f>
        <v>15470061.34</v>
      </c>
      <c r="F59" s="3">
        <v>1291928.5900000001</v>
      </c>
      <c r="G59" s="3">
        <v>14178132.75</v>
      </c>
      <c r="H59" s="51">
        <f t="shared" si="86"/>
        <v>32870</v>
      </c>
      <c r="I59" s="148">
        <v>2690</v>
      </c>
      <c r="J59" s="148">
        <v>30180</v>
      </c>
      <c r="K59" s="53">
        <f t="shared" ref="K59:K65" si="115">L59+M59</f>
        <v>4791108.12</v>
      </c>
      <c r="L59" s="3">
        <v>392092.51</v>
      </c>
      <c r="M59" s="3">
        <v>4399015.6100000003</v>
      </c>
      <c r="N59" s="51"/>
      <c r="O59" s="32"/>
      <c r="P59" s="32"/>
      <c r="Q59" s="53"/>
      <c r="R59" s="32"/>
      <c r="S59" s="32"/>
      <c r="T59" s="51">
        <f t="shared" si="62"/>
        <v>15914</v>
      </c>
      <c r="U59" s="31">
        <v>1320</v>
      </c>
      <c r="V59" s="31">
        <v>14594</v>
      </c>
      <c r="W59" s="53">
        <f t="shared" si="77"/>
        <v>14518576.08</v>
      </c>
      <c r="X59" s="3">
        <v>1204255.3999999999</v>
      </c>
      <c r="Y59" s="3">
        <v>13314320.68</v>
      </c>
      <c r="Z59" s="51">
        <f t="shared" si="111"/>
        <v>60097</v>
      </c>
      <c r="AA59" s="148">
        <v>4681</v>
      </c>
      <c r="AB59" s="148">
        <v>55416</v>
      </c>
      <c r="AC59" s="53">
        <f t="shared" si="97"/>
        <v>42664991.18</v>
      </c>
      <c r="AD59" s="3">
        <v>3323207.88</v>
      </c>
      <c r="AE59" s="3">
        <v>39341783.299999997</v>
      </c>
      <c r="AF59" s="51">
        <f t="shared" si="78"/>
        <v>17066</v>
      </c>
      <c r="AG59" s="148">
        <v>1273</v>
      </c>
      <c r="AH59" s="148">
        <v>15793</v>
      </c>
      <c r="AI59" s="53">
        <f t="shared" ref="AI59:AI61" si="116">AJ59+AK59</f>
        <v>6301823.7700000005</v>
      </c>
      <c r="AJ59" s="3">
        <v>470070.41</v>
      </c>
      <c r="AK59" s="3">
        <v>5831753.3600000003</v>
      </c>
      <c r="AL59" s="51">
        <f t="shared" si="103"/>
        <v>3911</v>
      </c>
      <c r="AM59" s="148">
        <v>242</v>
      </c>
      <c r="AN59" s="148">
        <v>3669</v>
      </c>
      <c r="AO59" s="53">
        <f t="shared" si="104"/>
        <v>63619670.730000004</v>
      </c>
      <c r="AP59" s="3">
        <v>3936578.96</v>
      </c>
      <c r="AQ59" s="3">
        <v>59683091.770000003</v>
      </c>
      <c r="AR59" s="51">
        <f t="shared" si="82"/>
        <v>1811</v>
      </c>
      <c r="AS59" s="31">
        <v>337</v>
      </c>
      <c r="AT59" s="31">
        <v>1474</v>
      </c>
      <c r="AU59" s="53">
        <f t="shared" si="9"/>
        <v>14786986.550000001</v>
      </c>
      <c r="AV59" s="3">
        <v>2751636.92</v>
      </c>
      <c r="AW59" s="3">
        <v>12035349.630000001</v>
      </c>
      <c r="AX59" s="51">
        <f t="shared" ref="AX59" si="117">AY59+AZ59</f>
        <v>15098</v>
      </c>
      <c r="AY59" s="31">
        <v>1001</v>
      </c>
      <c r="AZ59" s="31">
        <v>14097</v>
      </c>
      <c r="BA59" s="53">
        <f t="shared" ref="BA59:BA61" si="118">BB59+BC59</f>
        <v>1915110.8399999999</v>
      </c>
      <c r="BB59" s="3">
        <v>126972.18</v>
      </c>
      <c r="BC59" s="3">
        <v>1788138.66</v>
      </c>
      <c r="BD59" s="51">
        <f t="shared" ref="BD59:BD60" si="119">BE59+BF59</f>
        <v>4335</v>
      </c>
      <c r="BE59" s="31">
        <v>287</v>
      </c>
      <c r="BF59" s="31">
        <v>4048</v>
      </c>
      <c r="BG59" s="53">
        <f t="shared" ref="BG59:BG61" si="120">BH59+BI59</f>
        <v>3986642.69</v>
      </c>
      <c r="BH59" s="3">
        <v>263936.90000000002</v>
      </c>
      <c r="BI59" s="3">
        <v>3722705.79</v>
      </c>
      <c r="BK59" s="55">
        <f t="shared" si="74"/>
        <v>168054971.30000001</v>
      </c>
    </row>
    <row r="60" spans="1:63" s="33" customFormat="1" ht="45" x14ac:dyDescent="0.25">
      <c r="A60" s="21" t="s">
        <v>57</v>
      </c>
      <c r="B60" s="51">
        <f t="shared" si="114"/>
        <v>385</v>
      </c>
      <c r="C60" s="148">
        <v>26</v>
      </c>
      <c r="D60" s="148">
        <v>359</v>
      </c>
      <c r="E60" s="53">
        <f>F60+G60</f>
        <v>674322.11</v>
      </c>
      <c r="F60" s="3">
        <v>45538.64</v>
      </c>
      <c r="G60" s="3">
        <v>628783.47</v>
      </c>
      <c r="H60" s="51">
        <f t="shared" si="86"/>
        <v>2313</v>
      </c>
      <c r="I60" s="148">
        <v>140</v>
      </c>
      <c r="J60" s="148">
        <v>2173</v>
      </c>
      <c r="K60" s="53">
        <f t="shared" si="115"/>
        <v>361260.66</v>
      </c>
      <c r="L60" s="3">
        <v>21866.19</v>
      </c>
      <c r="M60" s="3">
        <v>339394.47</v>
      </c>
      <c r="N60" s="51"/>
      <c r="O60" s="32"/>
      <c r="P60" s="32"/>
      <c r="Q60" s="53"/>
      <c r="R60" s="32"/>
      <c r="S60" s="32"/>
      <c r="T60" s="51"/>
      <c r="U60" s="31"/>
      <c r="V60" s="31"/>
      <c r="W60" s="53"/>
      <c r="X60" s="3"/>
      <c r="Y60" s="3"/>
      <c r="Z60" s="51">
        <f t="shared" si="111"/>
        <v>1254</v>
      </c>
      <c r="AA60" s="148">
        <v>52</v>
      </c>
      <c r="AB60" s="148">
        <v>1202</v>
      </c>
      <c r="AC60" s="53">
        <f t="shared" si="97"/>
        <v>922734.77999999991</v>
      </c>
      <c r="AD60" s="3">
        <v>38263.32</v>
      </c>
      <c r="AE60" s="3">
        <v>884471.46</v>
      </c>
      <c r="AF60" s="51">
        <f t="shared" ref="AF60:AF61" si="121">AG60+AH60</f>
        <v>461</v>
      </c>
      <c r="AG60" s="148">
        <v>28</v>
      </c>
      <c r="AH60" s="148">
        <v>433</v>
      </c>
      <c r="AI60" s="53">
        <f t="shared" si="116"/>
        <v>117532.46</v>
      </c>
      <c r="AJ60" s="3">
        <v>7138.63</v>
      </c>
      <c r="AK60" s="3">
        <v>110393.83</v>
      </c>
      <c r="AL60" s="51">
        <f t="shared" ref="AL60:AL63" si="122">AM60+AN60</f>
        <v>494</v>
      </c>
      <c r="AM60" s="148">
        <v>25</v>
      </c>
      <c r="AN60" s="148">
        <v>469</v>
      </c>
      <c r="AO60" s="53">
        <f t="shared" si="104"/>
        <v>7590851.25</v>
      </c>
      <c r="AP60" s="3">
        <v>384152.39</v>
      </c>
      <c r="AQ60" s="3">
        <v>7206698.8600000003</v>
      </c>
      <c r="AR60" s="51">
        <f t="shared" ref="AR60:AR63" si="123">AS60+AT60</f>
        <v>57</v>
      </c>
      <c r="AS60" s="31">
        <v>16</v>
      </c>
      <c r="AT60" s="31">
        <v>41</v>
      </c>
      <c r="AU60" s="53">
        <f t="shared" si="9"/>
        <v>423320.61</v>
      </c>
      <c r="AV60" s="3">
        <v>118826.84</v>
      </c>
      <c r="AW60" s="3">
        <v>304493.77</v>
      </c>
      <c r="AX60" s="51">
        <f t="shared" ref="AX60:AX63" si="124">AY60+AZ60</f>
        <v>2365</v>
      </c>
      <c r="AY60" s="31">
        <v>117</v>
      </c>
      <c r="AZ60" s="31">
        <v>2248</v>
      </c>
      <c r="BA60" s="53">
        <f t="shared" si="118"/>
        <v>290896.08</v>
      </c>
      <c r="BB60" s="3">
        <v>14391.05</v>
      </c>
      <c r="BC60" s="3">
        <v>276505.03000000003</v>
      </c>
      <c r="BD60" s="51">
        <f t="shared" si="119"/>
        <v>570</v>
      </c>
      <c r="BE60" s="31">
        <v>28</v>
      </c>
      <c r="BF60" s="31">
        <v>542</v>
      </c>
      <c r="BG60" s="53">
        <f t="shared" si="120"/>
        <v>629505.25999999989</v>
      </c>
      <c r="BH60" s="3">
        <v>30923.07</v>
      </c>
      <c r="BI60" s="3">
        <v>598582.18999999994</v>
      </c>
      <c r="BK60" s="55">
        <f t="shared" si="74"/>
        <v>11010423.209999999</v>
      </c>
    </row>
    <row r="61" spans="1:63" s="33" customFormat="1" ht="45" x14ac:dyDescent="0.25">
      <c r="A61" s="21" t="s">
        <v>53</v>
      </c>
      <c r="B61" s="51"/>
      <c r="C61" s="31"/>
      <c r="D61" s="31"/>
      <c r="E61" s="53"/>
      <c r="F61" s="3"/>
      <c r="G61" s="3"/>
      <c r="H61" s="51">
        <f t="shared" si="86"/>
        <v>6144</v>
      </c>
      <c r="I61" s="148">
        <v>1388</v>
      </c>
      <c r="J61" s="148">
        <v>4756</v>
      </c>
      <c r="K61" s="53">
        <f t="shared" si="115"/>
        <v>753222.64</v>
      </c>
      <c r="L61" s="3">
        <v>170161.63</v>
      </c>
      <c r="M61" s="3">
        <v>583061.01</v>
      </c>
      <c r="N61" s="51"/>
      <c r="O61" s="32"/>
      <c r="P61" s="32"/>
      <c r="Q61" s="53"/>
      <c r="R61" s="32"/>
      <c r="S61" s="32"/>
      <c r="T61" s="51">
        <f t="shared" ref="T61" si="125">U61+V61</f>
        <v>624</v>
      </c>
      <c r="U61" s="31">
        <v>119</v>
      </c>
      <c r="V61" s="31">
        <v>505</v>
      </c>
      <c r="W61" s="53">
        <f t="shared" si="77"/>
        <v>535582.12</v>
      </c>
      <c r="X61" s="3">
        <v>102138.26</v>
      </c>
      <c r="Y61" s="3">
        <v>433443.86</v>
      </c>
      <c r="Z61" s="51">
        <f t="shared" si="111"/>
        <v>5537</v>
      </c>
      <c r="AA61" s="148">
        <v>1439</v>
      </c>
      <c r="AB61" s="148">
        <v>4098</v>
      </c>
      <c r="AC61" s="53">
        <f t="shared" si="97"/>
        <v>3609220.3800000004</v>
      </c>
      <c r="AD61" s="3">
        <v>937993.16</v>
      </c>
      <c r="AE61" s="3">
        <v>2671227.2200000002</v>
      </c>
      <c r="AF61" s="51">
        <f t="shared" si="121"/>
        <v>1128</v>
      </c>
      <c r="AG61" s="148">
        <v>252</v>
      </c>
      <c r="AH61" s="148">
        <v>876</v>
      </c>
      <c r="AI61" s="53">
        <f t="shared" si="116"/>
        <v>484612.67000000004</v>
      </c>
      <c r="AJ61" s="3">
        <v>108264.53</v>
      </c>
      <c r="AK61" s="3">
        <v>376348.14</v>
      </c>
      <c r="AL61" s="51">
        <f t="shared" si="122"/>
        <v>62</v>
      </c>
      <c r="AM61" s="148">
        <v>9</v>
      </c>
      <c r="AN61" s="148">
        <v>53</v>
      </c>
      <c r="AO61" s="53">
        <f t="shared" si="104"/>
        <v>1013607.48</v>
      </c>
      <c r="AP61" s="3">
        <v>147136.57</v>
      </c>
      <c r="AQ61" s="3">
        <v>866470.91</v>
      </c>
      <c r="AR61" s="51">
        <f t="shared" si="123"/>
        <v>261</v>
      </c>
      <c r="AS61" s="31">
        <v>65</v>
      </c>
      <c r="AT61" s="31">
        <v>196</v>
      </c>
      <c r="AU61" s="53">
        <f t="shared" si="9"/>
        <v>1687698.94</v>
      </c>
      <c r="AV61" s="3">
        <v>420308.17</v>
      </c>
      <c r="AW61" s="3">
        <v>1267390.77</v>
      </c>
      <c r="AX61" s="51">
        <f t="shared" si="124"/>
        <v>2520</v>
      </c>
      <c r="AY61" s="31">
        <v>568</v>
      </c>
      <c r="AZ61" s="31">
        <v>1952</v>
      </c>
      <c r="BA61" s="53">
        <f t="shared" si="118"/>
        <v>373569</v>
      </c>
      <c r="BB61" s="3">
        <v>84201.27</v>
      </c>
      <c r="BC61" s="3">
        <v>289367.73</v>
      </c>
      <c r="BD61" s="51">
        <f t="shared" ref="BD61:BD67" si="126">BE61+BF61</f>
        <v>828</v>
      </c>
      <c r="BE61" s="31">
        <v>187</v>
      </c>
      <c r="BF61" s="31">
        <v>641</v>
      </c>
      <c r="BG61" s="53">
        <f t="shared" si="120"/>
        <v>218981.15999999997</v>
      </c>
      <c r="BH61" s="3">
        <v>49455.89</v>
      </c>
      <c r="BI61" s="3">
        <v>169525.27</v>
      </c>
      <c r="BK61" s="55">
        <f t="shared" si="74"/>
        <v>8676494.3900000006</v>
      </c>
    </row>
    <row r="62" spans="1:63" s="33" customFormat="1" ht="45" x14ac:dyDescent="0.25">
      <c r="A62" s="21" t="s">
        <v>22</v>
      </c>
      <c r="B62" s="51"/>
      <c r="C62" s="31"/>
      <c r="D62" s="31"/>
      <c r="E62" s="53"/>
      <c r="F62" s="3"/>
      <c r="G62" s="3"/>
      <c r="H62" s="51">
        <f t="shared" si="86"/>
        <v>580</v>
      </c>
      <c r="I62" s="148">
        <v>332</v>
      </c>
      <c r="J62" s="148">
        <v>248</v>
      </c>
      <c r="K62" s="53">
        <f t="shared" si="115"/>
        <v>77306.010000000009</v>
      </c>
      <c r="L62" s="3">
        <v>44251.03</v>
      </c>
      <c r="M62" s="3">
        <v>33054.980000000003</v>
      </c>
      <c r="N62" s="51"/>
      <c r="O62" s="32"/>
      <c r="P62" s="32"/>
      <c r="Q62" s="53"/>
      <c r="R62" s="32"/>
      <c r="S62" s="32"/>
      <c r="T62" s="51"/>
      <c r="U62" s="31"/>
      <c r="V62" s="31"/>
      <c r="W62" s="53"/>
      <c r="X62" s="3"/>
      <c r="Y62" s="3"/>
      <c r="Z62" s="51">
        <f t="shared" si="111"/>
        <v>336</v>
      </c>
      <c r="AA62" s="148">
        <v>187</v>
      </c>
      <c r="AB62" s="148">
        <v>149</v>
      </c>
      <c r="AC62" s="53">
        <f t="shared" si="97"/>
        <v>197025.84</v>
      </c>
      <c r="AD62" s="3">
        <v>109654.26</v>
      </c>
      <c r="AE62" s="3">
        <v>87371.58</v>
      </c>
      <c r="AF62" s="51"/>
      <c r="AG62" s="31"/>
      <c r="AH62" s="31"/>
      <c r="AI62" s="53"/>
      <c r="AJ62" s="3"/>
      <c r="AK62" s="3"/>
      <c r="AL62" s="51"/>
      <c r="AM62" s="31"/>
      <c r="AN62" s="31"/>
      <c r="AO62" s="53"/>
      <c r="AP62" s="3"/>
      <c r="AQ62" s="3"/>
      <c r="AR62" s="51">
        <f t="shared" si="123"/>
        <v>39</v>
      </c>
      <c r="AS62" s="31">
        <v>11</v>
      </c>
      <c r="AT62" s="31">
        <v>28</v>
      </c>
      <c r="AU62" s="53">
        <f t="shared" si="9"/>
        <v>266858.58</v>
      </c>
      <c r="AV62" s="3">
        <v>75267.8</v>
      </c>
      <c r="AW62" s="3">
        <v>191590.78</v>
      </c>
      <c r="AX62" s="51"/>
      <c r="AY62" s="31"/>
      <c r="AZ62" s="31"/>
      <c r="BA62" s="53"/>
      <c r="BB62" s="3"/>
      <c r="BC62" s="3"/>
      <c r="BD62" s="51"/>
      <c r="BE62" s="31"/>
      <c r="BF62" s="31"/>
      <c r="BG62" s="53"/>
      <c r="BH62" s="3"/>
      <c r="BI62" s="3"/>
      <c r="BK62" s="55">
        <f t="shared" si="74"/>
        <v>541190.42999999993</v>
      </c>
    </row>
    <row r="63" spans="1:63" s="33" customFormat="1" ht="45" x14ac:dyDescent="0.25">
      <c r="A63" s="21" t="s">
        <v>55</v>
      </c>
      <c r="B63" s="51"/>
      <c r="C63" s="31"/>
      <c r="D63" s="31"/>
      <c r="E63" s="53"/>
      <c r="F63" s="3"/>
      <c r="G63" s="3"/>
      <c r="H63" s="51">
        <f t="shared" si="86"/>
        <v>2252</v>
      </c>
      <c r="I63" s="148">
        <v>417</v>
      </c>
      <c r="J63" s="148">
        <v>1835</v>
      </c>
      <c r="K63" s="53">
        <f t="shared" si="115"/>
        <v>224189.52000000002</v>
      </c>
      <c r="L63" s="3">
        <v>41512.89</v>
      </c>
      <c r="M63" s="3">
        <v>182676.63</v>
      </c>
      <c r="N63" s="51"/>
      <c r="O63" s="32"/>
      <c r="P63" s="32"/>
      <c r="Q63" s="53"/>
      <c r="R63" s="32"/>
      <c r="S63" s="32"/>
      <c r="T63" s="51"/>
      <c r="U63" s="31"/>
      <c r="V63" s="31"/>
      <c r="W63" s="53"/>
      <c r="X63" s="3"/>
      <c r="Y63" s="3"/>
      <c r="Z63" s="51">
        <f t="shared" si="111"/>
        <v>4148</v>
      </c>
      <c r="AA63" s="148">
        <v>1262</v>
      </c>
      <c r="AB63" s="148">
        <v>2886</v>
      </c>
      <c r="AC63" s="53">
        <f t="shared" si="97"/>
        <v>2629788.73</v>
      </c>
      <c r="AD63" s="3">
        <v>800094.84</v>
      </c>
      <c r="AE63" s="3">
        <v>1829693.89</v>
      </c>
      <c r="AF63" s="51"/>
      <c r="AG63" s="31"/>
      <c r="AH63" s="31"/>
      <c r="AI63" s="53"/>
      <c r="AJ63" s="3"/>
      <c r="AK63" s="3"/>
      <c r="AL63" s="51">
        <f t="shared" si="122"/>
        <v>60</v>
      </c>
      <c r="AM63" s="148">
        <v>2</v>
      </c>
      <c r="AN63" s="148">
        <v>58</v>
      </c>
      <c r="AO63" s="53">
        <f t="shared" ref="AO63" si="127">AP63+AQ63</f>
        <v>1053702.4099999999</v>
      </c>
      <c r="AP63" s="3">
        <v>35123.410000000003</v>
      </c>
      <c r="AQ63" s="3">
        <v>1018579</v>
      </c>
      <c r="AR63" s="51">
        <f t="shared" si="123"/>
        <v>69</v>
      </c>
      <c r="AS63" s="31">
        <v>15</v>
      </c>
      <c r="AT63" s="31">
        <v>54</v>
      </c>
      <c r="AU63" s="53">
        <f t="shared" si="9"/>
        <v>522337.03</v>
      </c>
      <c r="AV63" s="3">
        <v>113551.53</v>
      </c>
      <c r="AW63" s="3">
        <v>408785.5</v>
      </c>
      <c r="AX63" s="51">
        <f t="shared" si="124"/>
        <v>450</v>
      </c>
      <c r="AY63" s="31">
        <v>138</v>
      </c>
      <c r="AZ63" s="31">
        <v>312</v>
      </c>
      <c r="BA63" s="53">
        <f t="shared" ref="BA63:BA64" si="128">BB63+BC63</f>
        <v>58765.5</v>
      </c>
      <c r="BB63" s="3">
        <v>18021.419999999998</v>
      </c>
      <c r="BC63" s="3">
        <v>40744.080000000002</v>
      </c>
      <c r="BD63" s="51"/>
      <c r="BE63" s="31"/>
      <c r="BF63" s="31"/>
      <c r="BG63" s="53"/>
      <c r="BH63" s="3"/>
      <c r="BI63" s="3"/>
      <c r="BK63" s="55">
        <f t="shared" si="74"/>
        <v>4488783.1900000004</v>
      </c>
    </row>
    <row r="64" spans="1:63" s="33" customFormat="1" ht="15" x14ac:dyDescent="0.25">
      <c r="A64" s="125" t="s">
        <v>100</v>
      </c>
      <c r="B64" s="51"/>
      <c r="C64" s="31"/>
      <c r="D64" s="31"/>
      <c r="E64" s="53"/>
      <c r="F64" s="3"/>
      <c r="G64" s="3"/>
      <c r="H64" s="51">
        <f t="shared" si="86"/>
        <v>695</v>
      </c>
      <c r="I64" s="148">
        <v>183</v>
      </c>
      <c r="J64" s="148">
        <v>512</v>
      </c>
      <c r="K64" s="53">
        <f t="shared" si="115"/>
        <v>91241.41</v>
      </c>
      <c r="L64" s="3">
        <v>24024.720000000001</v>
      </c>
      <c r="M64" s="3">
        <v>67216.69</v>
      </c>
      <c r="N64" s="51"/>
      <c r="O64" s="32"/>
      <c r="P64" s="32"/>
      <c r="Q64" s="53"/>
      <c r="R64" s="32"/>
      <c r="S64" s="32"/>
      <c r="T64" s="51"/>
      <c r="U64" s="31"/>
      <c r="V64" s="31"/>
      <c r="W64" s="53"/>
      <c r="X64" s="3"/>
      <c r="Y64" s="3"/>
      <c r="Z64" s="51">
        <f t="shared" si="111"/>
        <v>1143</v>
      </c>
      <c r="AA64" s="148">
        <v>330</v>
      </c>
      <c r="AB64" s="148">
        <v>813</v>
      </c>
      <c r="AC64" s="53">
        <f t="shared" si="97"/>
        <v>637947.68999999994</v>
      </c>
      <c r="AD64" s="3">
        <v>184184.37</v>
      </c>
      <c r="AE64" s="3">
        <v>453763.32</v>
      </c>
      <c r="AF64" s="51"/>
      <c r="AG64" s="31"/>
      <c r="AH64" s="31"/>
      <c r="AI64" s="53"/>
      <c r="AJ64" s="3"/>
      <c r="AK64" s="3"/>
      <c r="AL64" s="51"/>
      <c r="AM64" s="31"/>
      <c r="AN64" s="31"/>
      <c r="AO64" s="53"/>
      <c r="AP64" s="3"/>
      <c r="AQ64" s="3"/>
      <c r="AR64" s="51"/>
      <c r="AS64" s="31"/>
      <c r="AT64" s="31"/>
      <c r="AU64" s="53"/>
      <c r="AV64" s="3"/>
      <c r="AW64" s="3"/>
      <c r="AX64" s="51">
        <f t="shared" ref="AX64" si="129">AY64+AZ64</f>
        <v>750</v>
      </c>
      <c r="AY64" s="31">
        <v>195</v>
      </c>
      <c r="AZ64" s="31">
        <v>555</v>
      </c>
      <c r="BA64" s="53">
        <f t="shared" si="128"/>
        <v>74580</v>
      </c>
      <c r="BB64" s="3">
        <v>19390.8</v>
      </c>
      <c r="BC64" s="3">
        <v>55189.2</v>
      </c>
      <c r="BD64" s="51"/>
      <c r="BE64" s="31"/>
      <c r="BF64" s="31"/>
      <c r="BG64" s="53"/>
      <c r="BH64" s="3"/>
      <c r="BI64" s="3"/>
      <c r="BK64" s="55">
        <f t="shared" si="74"/>
        <v>803769.1</v>
      </c>
    </row>
    <row r="65" spans="1:63" s="33" customFormat="1" ht="15" x14ac:dyDescent="0.25">
      <c r="A65" s="21" t="s">
        <v>107</v>
      </c>
      <c r="B65" s="51"/>
      <c r="C65" s="31"/>
      <c r="D65" s="31"/>
      <c r="E65" s="53"/>
      <c r="F65" s="32"/>
      <c r="G65" s="32"/>
      <c r="H65" s="51">
        <f t="shared" si="86"/>
        <v>12</v>
      </c>
      <c r="I65" s="31">
        <v>0</v>
      </c>
      <c r="J65" s="149">
        <v>12</v>
      </c>
      <c r="K65" s="53">
        <f t="shared" si="115"/>
        <v>843.98</v>
      </c>
      <c r="L65" s="3">
        <v>0</v>
      </c>
      <c r="M65" s="3">
        <v>843.98</v>
      </c>
      <c r="N65" s="51"/>
      <c r="O65" s="31"/>
      <c r="P65" s="31"/>
      <c r="Q65" s="53"/>
      <c r="R65" s="3"/>
      <c r="S65" s="3"/>
      <c r="T65" s="51"/>
      <c r="U65" s="31"/>
      <c r="V65" s="31"/>
      <c r="W65" s="53"/>
      <c r="X65" s="32"/>
      <c r="Y65" s="32"/>
      <c r="Z65" s="51">
        <f t="shared" si="111"/>
        <v>3</v>
      </c>
      <c r="AA65" s="31">
        <v>1</v>
      </c>
      <c r="AB65" s="31">
        <v>2</v>
      </c>
      <c r="AC65" s="53">
        <f t="shared" si="97"/>
        <v>1296.78</v>
      </c>
      <c r="AD65" s="3">
        <v>432.26</v>
      </c>
      <c r="AE65" s="3">
        <v>864.52</v>
      </c>
      <c r="AF65" s="51"/>
      <c r="AG65" s="31"/>
      <c r="AH65" s="31"/>
      <c r="AI65" s="53"/>
      <c r="AJ65" s="32"/>
      <c r="AK65" s="32"/>
      <c r="AL65" s="51"/>
      <c r="AM65" s="31"/>
      <c r="AN65" s="31"/>
      <c r="AO65" s="53"/>
      <c r="AP65" s="3"/>
      <c r="AQ65" s="3"/>
      <c r="AR65" s="51"/>
      <c r="AS65" s="31"/>
      <c r="AT65" s="31"/>
      <c r="AU65" s="53"/>
      <c r="AV65" s="3"/>
      <c r="AW65" s="3"/>
      <c r="AX65" s="51"/>
      <c r="AY65" s="31"/>
      <c r="AZ65" s="31"/>
      <c r="BA65" s="53"/>
      <c r="BB65" s="3"/>
      <c r="BC65" s="3"/>
      <c r="BD65" s="51"/>
      <c r="BE65" s="31"/>
      <c r="BF65" s="31"/>
      <c r="BG65" s="53"/>
      <c r="BH65" s="3"/>
      <c r="BI65" s="3"/>
      <c r="BK65" s="55">
        <f t="shared" si="74"/>
        <v>2140.7600000000002</v>
      </c>
    </row>
    <row r="66" spans="1:63" s="33" customFormat="1" ht="15" x14ac:dyDescent="0.25">
      <c r="A66" s="21" t="s">
        <v>109</v>
      </c>
      <c r="B66" s="51"/>
      <c r="C66" s="31"/>
      <c r="D66" s="31"/>
      <c r="E66" s="53"/>
      <c r="F66" s="3"/>
      <c r="G66" s="3"/>
      <c r="H66" s="51"/>
      <c r="I66" s="31"/>
      <c r="J66" s="31"/>
      <c r="K66" s="53"/>
      <c r="L66" s="3"/>
      <c r="M66" s="3"/>
      <c r="N66" s="51"/>
      <c r="O66" s="32"/>
      <c r="P66" s="32"/>
      <c r="Q66" s="53"/>
      <c r="R66" s="32"/>
      <c r="S66" s="32"/>
      <c r="T66" s="51"/>
      <c r="U66" s="31"/>
      <c r="V66" s="31"/>
      <c r="W66" s="53"/>
      <c r="X66" s="3"/>
      <c r="Y66" s="3"/>
      <c r="Z66" s="51"/>
      <c r="AA66" s="31"/>
      <c r="AB66" s="31"/>
      <c r="AC66" s="53"/>
      <c r="AD66" s="3"/>
      <c r="AE66" s="3"/>
      <c r="AF66" s="51"/>
      <c r="AG66" s="31"/>
      <c r="AH66" s="31"/>
      <c r="AI66" s="53"/>
      <c r="AJ66" s="3"/>
      <c r="AK66" s="3"/>
      <c r="AL66" s="51"/>
      <c r="AM66" s="31"/>
      <c r="AN66" s="31"/>
      <c r="AO66" s="53"/>
      <c r="AP66" s="32"/>
      <c r="AQ66" s="32"/>
      <c r="AR66" s="51"/>
      <c r="AS66" s="31"/>
      <c r="AT66" s="31"/>
      <c r="AU66" s="53"/>
      <c r="AV66" s="3"/>
      <c r="AW66" s="3"/>
      <c r="AX66" s="51"/>
      <c r="AY66" s="31"/>
      <c r="AZ66" s="31"/>
      <c r="BA66" s="53"/>
      <c r="BB66" s="32"/>
      <c r="BC66" s="32"/>
      <c r="BD66" s="51">
        <f t="shared" si="126"/>
        <v>375</v>
      </c>
      <c r="BE66" s="31">
        <v>150</v>
      </c>
      <c r="BF66" s="31">
        <v>225</v>
      </c>
      <c r="BG66" s="53">
        <f t="shared" ref="BG66:BG67" si="130">BH66+BI66</f>
        <v>463612.5</v>
      </c>
      <c r="BH66" s="3">
        <v>185445</v>
      </c>
      <c r="BI66" s="3">
        <v>278167.5</v>
      </c>
      <c r="BK66" s="55">
        <f t="shared" si="74"/>
        <v>463612.5</v>
      </c>
    </row>
    <row r="67" spans="1:63" s="33" customFormat="1" ht="15" x14ac:dyDescent="0.25">
      <c r="A67" s="21" t="s">
        <v>110</v>
      </c>
      <c r="B67" s="51"/>
      <c r="C67" s="31"/>
      <c r="D67" s="31"/>
      <c r="E67" s="53"/>
      <c r="F67" s="3"/>
      <c r="G67" s="3"/>
      <c r="H67" s="51"/>
      <c r="I67" s="32"/>
      <c r="J67" s="32"/>
      <c r="K67" s="53"/>
      <c r="L67" s="32"/>
      <c r="M67" s="32"/>
      <c r="N67" s="51"/>
      <c r="O67" s="32"/>
      <c r="P67" s="32"/>
      <c r="Q67" s="53"/>
      <c r="R67" s="32"/>
      <c r="S67" s="32"/>
      <c r="T67" s="51"/>
      <c r="U67" s="31"/>
      <c r="V67" s="31"/>
      <c r="W67" s="53"/>
      <c r="X67" s="32"/>
      <c r="Y67" s="32"/>
      <c r="Z67" s="51"/>
      <c r="AA67" s="31"/>
      <c r="AB67" s="31"/>
      <c r="AC67" s="53"/>
      <c r="AD67" s="32"/>
      <c r="AE67" s="32"/>
      <c r="AF67" s="51"/>
      <c r="AG67" s="31"/>
      <c r="AH67" s="31"/>
      <c r="AI67" s="53"/>
      <c r="AJ67" s="3"/>
      <c r="AK67" s="3"/>
      <c r="AL67" s="51"/>
      <c r="AM67" s="31"/>
      <c r="AN67" s="31"/>
      <c r="AO67" s="53"/>
      <c r="AP67" s="32"/>
      <c r="AQ67" s="32"/>
      <c r="AR67" s="51"/>
      <c r="AS67" s="31"/>
      <c r="AT67" s="31"/>
      <c r="AU67" s="53"/>
      <c r="AV67" s="32"/>
      <c r="AW67" s="32"/>
      <c r="AX67" s="51"/>
      <c r="AY67" s="31"/>
      <c r="AZ67" s="31"/>
      <c r="BA67" s="53"/>
      <c r="BB67" s="32"/>
      <c r="BC67" s="32"/>
      <c r="BD67" s="51">
        <f t="shared" si="126"/>
        <v>376</v>
      </c>
      <c r="BE67" s="31">
        <v>150</v>
      </c>
      <c r="BF67" s="31">
        <v>226</v>
      </c>
      <c r="BG67" s="53">
        <f t="shared" si="130"/>
        <v>613615.47</v>
      </c>
      <c r="BH67" s="3">
        <v>244793.41</v>
      </c>
      <c r="BI67" s="3">
        <v>368822.06</v>
      </c>
      <c r="BK67" s="55">
        <f t="shared" si="74"/>
        <v>613615.47</v>
      </c>
    </row>
    <row r="68" spans="1:63" s="33" customFormat="1" ht="15" x14ac:dyDescent="0.25">
      <c r="A68" s="21" t="s">
        <v>31</v>
      </c>
      <c r="B68" s="51"/>
      <c r="C68" s="31"/>
      <c r="D68" s="31"/>
      <c r="E68" s="53"/>
      <c r="F68" s="3"/>
      <c r="G68" s="3"/>
      <c r="H68" s="51">
        <f t="shared" ref="H68:H76" si="131">I68+J68</f>
        <v>1650</v>
      </c>
      <c r="I68" s="148">
        <v>178</v>
      </c>
      <c r="J68" s="148">
        <v>1472</v>
      </c>
      <c r="K68" s="53">
        <f t="shared" ref="K68:K69" si="132">L68+M68</f>
        <v>522985.5</v>
      </c>
      <c r="L68" s="3">
        <v>56419.040000000001</v>
      </c>
      <c r="M68" s="3">
        <v>466566.46</v>
      </c>
      <c r="N68" s="51"/>
      <c r="O68" s="32"/>
      <c r="P68" s="32"/>
      <c r="Q68" s="53"/>
      <c r="R68" s="32"/>
      <c r="S68" s="32"/>
      <c r="T68" s="51"/>
      <c r="U68" s="31"/>
      <c r="V68" s="31"/>
      <c r="W68" s="53"/>
      <c r="X68" s="3"/>
      <c r="Y68" s="3"/>
      <c r="Z68" s="51">
        <f t="shared" ref="Z68:Z77" si="133">AA68+AB68</f>
        <v>1350</v>
      </c>
      <c r="AA68" s="148">
        <v>446</v>
      </c>
      <c r="AB68" s="148">
        <v>904</v>
      </c>
      <c r="AC68" s="53">
        <f t="shared" ref="AC68:AC72" si="134">AD68+AE68</f>
        <v>1062315</v>
      </c>
      <c r="AD68" s="3">
        <v>350957.4</v>
      </c>
      <c r="AE68" s="3">
        <v>711357.6</v>
      </c>
      <c r="AF68" s="51"/>
      <c r="AG68" s="31"/>
      <c r="AH68" s="31"/>
      <c r="AI68" s="53"/>
      <c r="AJ68" s="3"/>
      <c r="AK68" s="3"/>
      <c r="AL68" s="51"/>
      <c r="AM68" s="31"/>
      <c r="AN68" s="31"/>
      <c r="AO68" s="53"/>
      <c r="AP68" s="3"/>
      <c r="AQ68" s="3"/>
      <c r="AR68" s="51"/>
      <c r="AS68" s="31"/>
      <c r="AT68" s="31"/>
      <c r="AU68" s="53"/>
      <c r="AV68" s="3"/>
      <c r="AW68" s="3"/>
      <c r="AX68" s="51"/>
      <c r="AY68" s="31"/>
      <c r="AZ68" s="31"/>
      <c r="BA68" s="53"/>
      <c r="BB68" s="3"/>
      <c r="BC68" s="3"/>
      <c r="BD68" s="51"/>
      <c r="BE68" s="31"/>
      <c r="BF68" s="31"/>
      <c r="BG68" s="53"/>
      <c r="BH68" s="3"/>
      <c r="BI68" s="3"/>
      <c r="BK68" s="55">
        <f t="shared" si="74"/>
        <v>1585300.5</v>
      </c>
    </row>
    <row r="69" spans="1:63" s="33" customFormat="1" ht="15" x14ac:dyDescent="0.25">
      <c r="A69" s="21" t="s">
        <v>32</v>
      </c>
      <c r="B69" s="51"/>
      <c r="C69" s="31"/>
      <c r="D69" s="31"/>
      <c r="E69" s="53"/>
      <c r="F69" s="3"/>
      <c r="G69" s="3"/>
      <c r="H69" s="51">
        <f t="shared" si="131"/>
        <v>312</v>
      </c>
      <c r="I69" s="148">
        <v>126</v>
      </c>
      <c r="J69" s="148">
        <v>186</v>
      </c>
      <c r="K69" s="53">
        <f t="shared" si="132"/>
        <v>90651.6</v>
      </c>
      <c r="L69" s="3">
        <v>36609.300000000003</v>
      </c>
      <c r="M69" s="3">
        <v>54042.3</v>
      </c>
      <c r="N69" s="51"/>
      <c r="O69" s="32"/>
      <c r="P69" s="32"/>
      <c r="Q69" s="53"/>
      <c r="R69" s="32"/>
      <c r="S69" s="32"/>
      <c r="T69" s="51"/>
      <c r="U69" s="31"/>
      <c r="V69" s="31"/>
      <c r="W69" s="53"/>
      <c r="X69" s="3"/>
      <c r="Y69" s="3"/>
      <c r="Z69" s="51">
        <f t="shared" si="133"/>
        <v>107</v>
      </c>
      <c r="AA69" s="148">
        <v>28</v>
      </c>
      <c r="AB69" s="148">
        <v>79</v>
      </c>
      <c r="AC69" s="53">
        <f t="shared" si="134"/>
        <v>77722.66</v>
      </c>
      <c r="AD69" s="3">
        <v>20338.64</v>
      </c>
      <c r="AE69" s="3">
        <v>57384.02</v>
      </c>
      <c r="AF69" s="51"/>
      <c r="AG69" s="31"/>
      <c r="AH69" s="31"/>
      <c r="AI69" s="53"/>
      <c r="AJ69" s="3"/>
      <c r="AK69" s="3"/>
      <c r="AL69" s="51"/>
      <c r="AM69" s="31"/>
      <c r="AN69" s="31"/>
      <c r="AO69" s="53"/>
      <c r="AP69" s="3"/>
      <c r="AQ69" s="3"/>
      <c r="AR69" s="51"/>
      <c r="AS69" s="31"/>
      <c r="AT69" s="31"/>
      <c r="AU69" s="53"/>
      <c r="AV69" s="3"/>
      <c r="AW69" s="3"/>
      <c r="AX69" s="51"/>
      <c r="AY69" s="31"/>
      <c r="AZ69" s="31"/>
      <c r="BA69" s="53"/>
      <c r="BB69" s="3"/>
      <c r="BC69" s="3"/>
      <c r="BD69" s="51"/>
      <c r="BE69" s="31"/>
      <c r="BF69" s="31"/>
      <c r="BG69" s="53"/>
      <c r="BH69" s="3"/>
      <c r="BI69" s="3"/>
      <c r="BK69" s="55">
        <f t="shared" si="74"/>
        <v>168374.26</v>
      </c>
    </row>
    <row r="70" spans="1:63" s="33" customFormat="1" ht="15" x14ac:dyDescent="0.25">
      <c r="A70" s="22" t="s">
        <v>33</v>
      </c>
      <c r="B70" s="51"/>
      <c r="C70" s="31"/>
      <c r="D70" s="31"/>
      <c r="E70" s="53"/>
      <c r="F70" s="32"/>
      <c r="G70" s="32"/>
      <c r="H70" s="51"/>
      <c r="I70" s="31"/>
      <c r="J70" s="31"/>
      <c r="K70" s="53"/>
      <c r="L70" s="3"/>
      <c r="M70" s="3"/>
      <c r="N70" s="51"/>
      <c r="O70" s="32"/>
      <c r="P70" s="32"/>
      <c r="Q70" s="53"/>
      <c r="R70" s="32"/>
      <c r="S70" s="32"/>
      <c r="T70" s="51"/>
      <c r="U70" s="31"/>
      <c r="V70" s="31"/>
      <c r="W70" s="53"/>
      <c r="X70" s="32"/>
      <c r="Y70" s="32"/>
      <c r="Z70" s="51">
        <f t="shared" si="133"/>
        <v>750</v>
      </c>
      <c r="AA70" s="148">
        <v>216</v>
      </c>
      <c r="AB70" s="148">
        <v>534</v>
      </c>
      <c r="AC70" s="53">
        <f t="shared" si="134"/>
        <v>437178.75</v>
      </c>
      <c r="AD70" s="3">
        <v>125907.48</v>
      </c>
      <c r="AE70" s="3">
        <v>311271.27</v>
      </c>
      <c r="AF70" s="51"/>
      <c r="AG70" s="31"/>
      <c r="AH70" s="31"/>
      <c r="AI70" s="53"/>
      <c r="AJ70" s="3"/>
      <c r="AK70" s="3"/>
      <c r="AL70" s="51"/>
      <c r="AM70" s="31"/>
      <c r="AN70" s="31"/>
      <c r="AO70" s="53"/>
      <c r="AP70" s="32"/>
      <c r="AQ70" s="32"/>
      <c r="AR70" s="51"/>
      <c r="AS70" s="31"/>
      <c r="AT70" s="31"/>
      <c r="AU70" s="53"/>
      <c r="AV70" s="32"/>
      <c r="AW70" s="32"/>
      <c r="AX70" s="51">
        <f t="shared" ref="AX70" si="135">AY70+AZ70</f>
        <v>2500</v>
      </c>
      <c r="AY70" s="31">
        <v>472</v>
      </c>
      <c r="AZ70" s="31">
        <v>2028</v>
      </c>
      <c r="BA70" s="53">
        <f t="shared" ref="BA70" si="136">BB70+BC70</f>
        <v>248600</v>
      </c>
      <c r="BB70" s="3">
        <v>46935.68</v>
      </c>
      <c r="BC70" s="3">
        <v>201664.32</v>
      </c>
      <c r="BD70" s="51">
        <f t="shared" ref="BD70" si="137">BE70+BF70</f>
        <v>250</v>
      </c>
      <c r="BE70" s="31">
        <v>47</v>
      </c>
      <c r="BF70" s="31">
        <v>203</v>
      </c>
      <c r="BG70" s="53">
        <f t="shared" ref="BG70" si="138">BH70+BI70</f>
        <v>151865</v>
      </c>
      <c r="BH70" s="3">
        <v>28550.62</v>
      </c>
      <c r="BI70" s="3">
        <v>123314.38</v>
      </c>
      <c r="BK70" s="55">
        <f t="shared" si="74"/>
        <v>837643.75</v>
      </c>
    </row>
    <row r="71" spans="1:63" s="33" customFormat="1" ht="15" x14ac:dyDescent="0.25">
      <c r="A71" s="21" t="s">
        <v>34</v>
      </c>
      <c r="B71" s="51"/>
      <c r="C71" s="31"/>
      <c r="D71" s="31"/>
      <c r="E71" s="53"/>
      <c r="F71" s="3"/>
      <c r="G71" s="3"/>
      <c r="H71" s="51">
        <f t="shared" si="131"/>
        <v>4585</v>
      </c>
      <c r="I71" s="148">
        <v>1074</v>
      </c>
      <c r="J71" s="148">
        <v>3511</v>
      </c>
      <c r="K71" s="53">
        <f>L71+M71</f>
        <v>457171.8</v>
      </c>
      <c r="L71" s="3">
        <v>107088.88</v>
      </c>
      <c r="M71" s="3">
        <v>350082.92</v>
      </c>
      <c r="N71" s="51"/>
      <c r="O71" s="32"/>
      <c r="P71" s="32"/>
      <c r="Q71" s="53"/>
      <c r="R71" s="32"/>
      <c r="S71" s="32"/>
      <c r="T71" s="51">
        <f t="shared" ref="T71" si="139">U71+V71</f>
        <v>1820</v>
      </c>
      <c r="U71" s="31">
        <v>436</v>
      </c>
      <c r="V71" s="31">
        <v>1384</v>
      </c>
      <c r="W71" s="53">
        <f t="shared" ref="W71" si="140">X71+Y71</f>
        <v>1567841.21</v>
      </c>
      <c r="X71" s="3">
        <v>375592.73</v>
      </c>
      <c r="Y71" s="3">
        <v>1192248.48</v>
      </c>
      <c r="Z71" s="51">
        <f t="shared" si="133"/>
        <v>19734</v>
      </c>
      <c r="AA71" s="148">
        <v>5695</v>
      </c>
      <c r="AB71" s="148">
        <v>14039</v>
      </c>
      <c r="AC71" s="53">
        <f t="shared" si="134"/>
        <v>19701561.420000002</v>
      </c>
      <c r="AD71" s="3">
        <v>5685638.6100000003</v>
      </c>
      <c r="AE71" s="3">
        <v>14015922.810000001</v>
      </c>
      <c r="AF71" s="51"/>
      <c r="AG71" s="31"/>
      <c r="AH71" s="31"/>
      <c r="AI71" s="53"/>
      <c r="AJ71" s="3"/>
      <c r="AK71" s="3"/>
      <c r="AL71" s="51"/>
      <c r="AM71" s="31"/>
      <c r="AN71" s="31"/>
      <c r="AO71" s="53"/>
      <c r="AP71" s="3"/>
      <c r="AQ71" s="3"/>
      <c r="AR71" s="51"/>
      <c r="AS71" s="31"/>
      <c r="AT71" s="31"/>
      <c r="AU71" s="53"/>
      <c r="AV71" s="3"/>
      <c r="AW71" s="3"/>
      <c r="AX71" s="51"/>
      <c r="AY71" s="31"/>
      <c r="AZ71" s="31"/>
      <c r="BA71" s="53"/>
      <c r="BB71" s="3"/>
      <c r="BC71" s="3"/>
      <c r="BD71" s="51"/>
      <c r="BE71" s="31"/>
      <c r="BF71" s="31"/>
      <c r="BG71" s="53"/>
      <c r="BH71" s="3"/>
      <c r="BI71" s="3"/>
      <c r="BK71" s="55">
        <f t="shared" ref="BK71:BK96" si="141">E71+K71+Q71+W71+AC71+AI71+AO71+AU71+BA71+BG71</f>
        <v>21726574.430000003</v>
      </c>
    </row>
    <row r="72" spans="1:63" s="33" customFormat="1" ht="15" x14ac:dyDescent="0.25">
      <c r="A72" s="21" t="s">
        <v>35</v>
      </c>
      <c r="B72" s="51"/>
      <c r="C72" s="31"/>
      <c r="D72" s="31"/>
      <c r="E72" s="53"/>
      <c r="F72" s="3"/>
      <c r="G72" s="3"/>
      <c r="H72" s="51"/>
      <c r="I72" s="31"/>
      <c r="J72" s="31"/>
      <c r="K72" s="53"/>
      <c r="L72" s="3"/>
      <c r="M72" s="3"/>
      <c r="N72" s="51"/>
      <c r="O72" s="32"/>
      <c r="P72" s="32"/>
      <c r="Q72" s="53"/>
      <c r="R72" s="32"/>
      <c r="S72" s="32"/>
      <c r="T72" s="51"/>
      <c r="U72" s="31"/>
      <c r="V72" s="31"/>
      <c r="W72" s="53"/>
      <c r="X72" s="3"/>
      <c r="Y72" s="3"/>
      <c r="Z72" s="51">
        <f t="shared" si="133"/>
        <v>366</v>
      </c>
      <c r="AA72" s="148">
        <v>50</v>
      </c>
      <c r="AB72" s="149">
        <v>316</v>
      </c>
      <c r="AC72" s="53">
        <f t="shared" si="134"/>
        <v>194166.66</v>
      </c>
      <c r="AD72" s="3">
        <v>26525.5</v>
      </c>
      <c r="AE72" s="3">
        <v>167641.16</v>
      </c>
      <c r="AF72" s="51"/>
      <c r="AG72" s="31"/>
      <c r="AH72" s="31"/>
      <c r="AI72" s="53"/>
      <c r="AJ72" s="3"/>
      <c r="AK72" s="3"/>
      <c r="AL72" s="51"/>
      <c r="AM72" s="31"/>
      <c r="AN72" s="31"/>
      <c r="AO72" s="53"/>
      <c r="AP72" s="3"/>
      <c r="AQ72" s="3"/>
      <c r="AR72" s="51"/>
      <c r="AS72" s="31"/>
      <c r="AT72" s="31"/>
      <c r="AU72" s="53"/>
      <c r="AV72" s="3"/>
      <c r="AW72" s="3"/>
      <c r="AX72" s="51"/>
      <c r="AY72" s="31"/>
      <c r="AZ72" s="31"/>
      <c r="BA72" s="53"/>
      <c r="BB72" s="3"/>
      <c r="BC72" s="3"/>
      <c r="BD72" s="51">
        <f t="shared" ref="BD72:BD96" si="142">BE72+BF72</f>
        <v>20683</v>
      </c>
      <c r="BE72" s="31">
        <v>8692</v>
      </c>
      <c r="BF72" s="31">
        <v>11991</v>
      </c>
      <c r="BG72" s="53">
        <f t="shared" ref="BG72:BG73" si="143">BH72+BI72</f>
        <v>127241511.63000001</v>
      </c>
      <c r="BH72" s="3">
        <v>53473056.090000004</v>
      </c>
      <c r="BI72" s="3">
        <v>73768455.540000007</v>
      </c>
      <c r="BK72" s="55">
        <f t="shared" si="141"/>
        <v>127435678.29000001</v>
      </c>
    </row>
    <row r="73" spans="1:63" s="33" customFormat="1" ht="15" x14ac:dyDescent="0.25">
      <c r="A73" s="21" t="s">
        <v>103</v>
      </c>
      <c r="B73" s="51"/>
      <c r="C73" s="31"/>
      <c r="D73" s="31"/>
      <c r="E73" s="53"/>
      <c r="F73" s="3"/>
      <c r="G73" s="3"/>
      <c r="H73" s="51"/>
      <c r="I73" s="31"/>
      <c r="J73" s="31"/>
      <c r="K73" s="53"/>
      <c r="L73" s="3"/>
      <c r="M73" s="3"/>
      <c r="N73" s="51"/>
      <c r="O73" s="32"/>
      <c r="P73" s="32"/>
      <c r="Q73" s="53"/>
      <c r="R73" s="32"/>
      <c r="S73" s="32"/>
      <c r="T73" s="51"/>
      <c r="U73" s="31"/>
      <c r="V73" s="31"/>
      <c r="W73" s="53"/>
      <c r="X73" s="3"/>
      <c r="Y73" s="3"/>
      <c r="Z73" s="51"/>
      <c r="AA73" s="31"/>
      <c r="AB73" s="31"/>
      <c r="AC73" s="53"/>
      <c r="AD73" s="3"/>
      <c r="AE73" s="3"/>
      <c r="AF73" s="51"/>
      <c r="AG73" s="31"/>
      <c r="AH73" s="31"/>
      <c r="AI73" s="53"/>
      <c r="AJ73" s="3"/>
      <c r="AK73" s="3"/>
      <c r="AL73" s="51"/>
      <c r="AM73" s="31"/>
      <c r="AN73" s="31"/>
      <c r="AO73" s="53"/>
      <c r="AP73" s="3"/>
      <c r="AQ73" s="3"/>
      <c r="AR73" s="51"/>
      <c r="AS73" s="31"/>
      <c r="AT73" s="31"/>
      <c r="AU73" s="53"/>
      <c r="AV73" s="3"/>
      <c r="AW73" s="3"/>
      <c r="AX73" s="51"/>
      <c r="AY73" s="31"/>
      <c r="AZ73" s="31"/>
      <c r="BA73" s="53"/>
      <c r="BB73" s="32"/>
      <c r="BC73" s="32"/>
      <c r="BD73" s="51">
        <f t="shared" si="142"/>
        <v>936</v>
      </c>
      <c r="BE73" s="31">
        <v>186</v>
      </c>
      <c r="BF73" s="31">
        <v>750</v>
      </c>
      <c r="BG73" s="53">
        <f t="shared" si="143"/>
        <v>5710302</v>
      </c>
      <c r="BH73" s="3">
        <v>1134739.5</v>
      </c>
      <c r="BI73" s="3">
        <v>4575562.5</v>
      </c>
      <c r="BK73" s="55">
        <f t="shared" si="141"/>
        <v>5710302</v>
      </c>
    </row>
    <row r="74" spans="1:63" s="33" customFormat="1" ht="15" x14ac:dyDescent="0.25">
      <c r="A74" s="21" t="s">
        <v>36</v>
      </c>
      <c r="B74" s="51"/>
      <c r="C74" s="31"/>
      <c r="D74" s="31"/>
      <c r="E74" s="53"/>
      <c r="F74" s="3"/>
      <c r="G74" s="3"/>
      <c r="H74" s="51">
        <f t="shared" si="131"/>
        <v>276</v>
      </c>
      <c r="I74" s="148">
        <v>109</v>
      </c>
      <c r="J74" s="148">
        <v>167</v>
      </c>
      <c r="K74" s="53">
        <f t="shared" ref="K74:K76" si="144">L74+M74</f>
        <v>80191.8</v>
      </c>
      <c r="L74" s="3">
        <v>31669.95</v>
      </c>
      <c r="M74" s="3">
        <v>48521.85</v>
      </c>
      <c r="N74" s="51"/>
      <c r="O74" s="32"/>
      <c r="P74" s="32"/>
      <c r="Q74" s="53"/>
      <c r="R74" s="32"/>
      <c r="S74" s="32"/>
      <c r="T74" s="51"/>
      <c r="U74" s="31"/>
      <c r="V74" s="31"/>
      <c r="W74" s="53"/>
      <c r="X74" s="3"/>
      <c r="Y74" s="3"/>
      <c r="Z74" s="51">
        <f t="shared" si="133"/>
        <v>1032</v>
      </c>
      <c r="AA74" s="148">
        <v>369</v>
      </c>
      <c r="AB74" s="148">
        <v>663</v>
      </c>
      <c r="AC74" s="53">
        <f t="shared" ref="AC74:AC77" si="145">AD74+AE74</f>
        <v>749624.15999999992</v>
      </c>
      <c r="AD74" s="3">
        <v>268034.21999999997</v>
      </c>
      <c r="AE74" s="3">
        <v>481589.94</v>
      </c>
      <c r="AF74" s="51"/>
      <c r="AG74" s="31"/>
      <c r="AH74" s="31"/>
      <c r="AI74" s="53"/>
      <c r="AJ74" s="3"/>
      <c r="AK74" s="3"/>
      <c r="AL74" s="51"/>
      <c r="AM74" s="31"/>
      <c r="AN74" s="31"/>
      <c r="AO74" s="53"/>
      <c r="AP74" s="3"/>
      <c r="AQ74" s="3"/>
      <c r="AR74" s="51"/>
      <c r="AS74" s="31"/>
      <c r="AT74" s="31"/>
      <c r="AU74" s="53"/>
      <c r="AV74" s="3"/>
      <c r="AW74" s="3"/>
      <c r="AX74" s="51"/>
      <c r="AY74" s="31"/>
      <c r="AZ74" s="31"/>
      <c r="BA74" s="53"/>
      <c r="BB74" s="3"/>
      <c r="BC74" s="3"/>
      <c r="BD74" s="51"/>
      <c r="BE74" s="31"/>
      <c r="BF74" s="31"/>
      <c r="BG74" s="53"/>
      <c r="BH74" s="3"/>
      <c r="BI74" s="3"/>
      <c r="BK74" s="55">
        <f t="shared" si="141"/>
        <v>829815.96</v>
      </c>
    </row>
    <row r="75" spans="1:63" s="33" customFormat="1" ht="15" x14ac:dyDescent="0.25">
      <c r="A75" s="21" t="s">
        <v>37</v>
      </c>
      <c r="B75" s="51"/>
      <c r="C75" s="31"/>
      <c r="D75" s="31"/>
      <c r="E75" s="53"/>
      <c r="F75" s="32"/>
      <c r="G75" s="32"/>
      <c r="H75" s="51">
        <f t="shared" si="131"/>
        <v>996</v>
      </c>
      <c r="I75" s="148">
        <v>269</v>
      </c>
      <c r="J75" s="148">
        <v>727</v>
      </c>
      <c r="K75" s="53">
        <f t="shared" si="144"/>
        <v>83396.38</v>
      </c>
      <c r="L75" s="3">
        <v>22523.72</v>
      </c>
      <c r="M75" s="3">
        <v>60872.66</v>
      </c>
      <c r="N75" s="51"/>
      <c r="O75" s="32"/>
      <c r="P75" s="32"/>
      <c r="Q75" s="53"/>
      <c r="R75" s="32"/>
      <c r="S75" s="32"/>
      <c r="T75" s="51"/>
      <c r="U75" s="31"/>
      <c r="V75" s="31"/>
      <c r="W75" s="53"/>
      <c r="X75" s="3"/>
      <c r="Y75" s="3"/>
      <c r="Z75" s="51">
        <f t="shared" si="133"/>
        <v>284</v>
      </c>
      <c r="AA75" s="148">
        <v>82</v>
      </c>
      <c r="AB75" s="148">
        <v>202</v>
      </c>
      <c r="AC75" s="53">
        <f t="shared" si="145"/>
        <v>210897.16</v>
      </c>
      <c r="AD75" s="3">
        <v>60892.84</v>
      </c>
      <c r="AE75" s="3">
        <v>150004.32</v>
      </c>
      <c r="AF75" s="51"/>
      <c r="AG75" s="31"/>
      <c r="AH75" s="31"/>
      <c r="AI75" s="53"/>
      <c r="AJ75" s="3"/>
      <c r="AK75" s="3"/>
      <c r="AL75" s="51"/>
      <c r="AM75" s="31"/>
      <c r="AN75" s="31"/>
      <c r="AO75" s="53"/>
      <c r="AP75" s="3"/>
      <c r="AQ75" s="3"/>
      <c r="AR75" s="51"/>
      <c r="AS75" s="31"/>
      <c r="AT75" s="31"/>
      <c r="AU75" s="53"/>
      <c r="AV75" s="3"/>
      <c r="AW75" s="3"/>
      <c r="AX75" s="51"/>
      <c r="AY75" s="31"/>
      <c r="AZ75" s="31"/>
      <c r="BA75" s="53"/>
      <c r="BB75" s="3"/>
      <c r="BC75" s="3"/>
      <c r="BD75" s="51">
        <f t="shared" si="142"/>
        <v>501</v>
      </c>
      <c r="BE75" s="31">
        <v>149</v>
      </c>
      <c r="BF75" s="31">
        <v>352</v>
      </c>
      <c r="BG75" s="53">
        <f t="shared" ref="BG75" si="146">BH75+BI75</f>
        <v>304337.46000000002</v>
      </c>
      <c r="BH75" s="3">
        <v>90511.54</v>
      </c>
      <c r="BI75" s="3">
        <v>213825.92000000001</v>
      </c>
      <c r="BK75" s="55">
        <f t="shared" si="141"/>
        <v>598631</v>
      </c>
    </row>
    <row r="76" spans="1:63" s="33" customFormat="1" ht="15" x14ac:dyDescent="0.25">
      <c r="A76" s="21" t="s">
        <v>38</v>
      </c>
      <c r="B76" s="51"/>
      <c r="C76" s="31"/>
      <c r="D76" s="31"/>
      <c r="E76" s="53"/>
      <c r="F76" s="32"/>
      <c r="G76" s="32"/>
      <c r="H76" s="51">
        <f t="shared" si="131"/>
        <v>15</v>
      </c>
      <c r="I76" s="148">
        <v>3</v>
      </c>
      <c r="J76" s="148">
        <v>12</v>
      </c>
      <c r="K76" s="53">
        <f t="shared" si="144"/>
        <v>1140</v>
      </c>
      <c r="L76" s="3">
        <v>228</v>
      </c>
      <c r="M76" s="3">
        <v>912</v>
      </c>
      <c r="N76" s="51"/>
      <c r="O76" s="32"/>
      <c r="P76" s="32"/>
      <c r="Q76" s="53"/>
      <c r="R76" s="32"/>
      <c r="S76" s="32"/>
      <c r="T76" s="51"/>
      <c r="U76" s="31"/>
      <c r="V76" s="31"/>
      <c r="W76" s="53"/>
      <c r="X76" s="3"/>
      <c r="Y76" s="3"/>
      <c r="Z76" s="51">
        <f t="shared" si="133"/>
        <v>426</v>
      </c>
      <c r="AA76" s="148">
        <v>106</v>
      </c>
      <c r="AB76" s="148">
        <v>320</v>
      </c>
      <c r="AC76" s="53">
        <f t="shared" si="145"/>
        <v>284589.3</v>
      </c>
      <c r="AD76" s="3">
        <v>70813.3</v>
      </c>
      <c r="AE76" s="3">
        <v>213776</v>
      </c>
      <c r="AF76" s="51"/>
      <c r="AG76" s="31"/>
      <c r="AH76" s="31"/>
      <c r="AI76" s="53"/>
      <c r="AJ76" s="3"/>
      <c r="AK76" s="3"/>
      <c r="AL76" s="51"/>
      <c r="AM76" s="31"/>
      <c r="AN76" s="31"/>
      <c r="AO76" s="53"/>
      <c r="AP76" s="3"/>
      <c r="AQ76" s="3"/>
      <c r="AR76" s="51"/>
      <c r="AS76" s="31"/>
      <c r="AT76" s="31"/>
      <c r="AU76" s="53"/>
      <c r="AV76" s="3"/>
      <c r="AW76" s="3"/>
      <c r="AX76" s="51"/>
      <c r="AY76" s="31"/>
      <c r="AZ76" s="31"/>
      <c r="BA76" s="53"/>
      <c r="BB76" s="3"/>
      <c r="BC76" s="3"/>
      <c r="BD76" s="51"/>
      <c r="BE76" s="31"/>
      <c r="BF76" s="31"/>
      <c r="BG76" s="53"/>
      <c r="BH76" s="3"/>
      <c r="BI76" s="3"/>
      <c r="BK76" s="55">
        <f t="shared" si="141"/>
        <v>285729.3</v>
      </c>
    </row>
    <row r="77" spans="1:63" s="33" customFormat="1" ht="15" x14ac:dyDescent="0.25">
      <c r="A77" s="124" t="s">
        <v>102</v>
      </c>
      <c r="B77" s="51"/>
      <c r="C77" s="31"/>
      <c r="D77" s="31"/>
      <c r="E77" s="53"/>
      <c r="F77" s="3"/>
      <c r="G77" s="3"/>
      <c r="H77" s="51"/>
      <c r="I77" s="31"/>
      <c r="J77" s="31"/>
      <c r="K77" s="53"/>
      <c r="L77" s="3"/>
      <c r="M77" s="3"/>
      <c r="N77" s="51"/>
      <c r="O77" s="32"/>
      <c r="P77" s="32"/>
      <c r="Q77" s="53"/>
      <c r="R77" s="32"/>
      <c r="S77" s="32"/>
      <c r="T77" s="51"/>
      <c r="U77" s="31"/>
      <c r="V77" s="31"/>
      <c r="W77" s="53"/>
      <c r="X77" s="3"/>
      <c r="Y77" s="3"/>
      <c r="Z77" s="51">
        <f t="shared" si="133"/>
        <v>220</v>
      </c>
      <c r="AA77" s="149">
        <v>63</v>
      </c>
      <c r="AB77" s="149">
        <v>157</v>
      </c>
      <c r="AC77" s="53">
        <f t="shared" si="145"/>
        <v>106231.70000000001</v>
      </c>
      <c r="AD77" s="3">
        <v>30420.9</v>
      </c>
      <c r="AE77" s="3">
        <v>75810.8</v>
      </c>
      <c r="AF77" s="51"/>
      <c r="AG77" s="31"/>
      <c r="AH77" s="31"/>
      <c r="AI77" s="53"/>
      <c r="AJ77" s="3"/>
      <c r="AK77" s="3"/>
      <c r="AL77" s="51"/>
      <c r="AM77" s="31"/>
      <c r="AN77" s="31"/>
      <c r="AO77" s="53"/>
      <c r="AP77" s="3"/>
      <c r="AQ77" s="3"/>
      <c r="AR77" s="51"/>
      <c r="AS77" s="31"/>
      <c r="AT77" s="31"/>
      <c r="AU77" s="53"/>
      <c r="AV77" s="3"/>
      <c r="AW77" s="3"/>
      <c r="AX77" s="51"/>
      <c r="AY77" s="31"/>
      <c r="AZ77" s="31"/>
      <c r="BA77" s="53"/>
      <c r="BB77" s="3"/>
      <c r="BC77" s="3"/>
      <c r="BD77" s="51">
        <f t="shared" si="142"/>
        <v>40</v>
      </c>
      <c r="BE77" s="31">
        <v>16</v>
      </c>
      <c r="BF77" s="31">
        <v>24</v>
      </c>
      <c r="BG77" s="53">
        <f t="shared" ref="BG77" si="147">BH77+BI77</f>
        <v>24298.400000000001</v>
      </c>
      <c r="BH77" s="3">
        <v>9719.36</v>
      </c>
      <c r="BI77" s="3">
        <v>14579.04</v>
      </c>
      <c r="BK77" s="55">
        <f t="shared" si="141"/>
        <v>130530.1</v>
      </c>
    </row>
    <row r="78" spans="1:63" s="33" customFormat="1" ht="15" x14ac:dyDescent="0.25">
      <c r="A78" s="21" t="s">
        <v>50</v>
      </c>
      <c r="B78" s="51"/>
      <c r="C78" s="31"/>
      <c r="D78" s="31"/>
      <c r="E78" s="53"/>
      <c r="F78" s="32"/>
      <c r="G78" s="32"/>
      <c r="H78" s="51"/>
      <c r="I78" s="31"/>
      <c r="J78" s="31"/>
      <c r="K78" s="53"/>
      <c r="L78" s="32"/>
      <c r="M78" s="32"/>
      <c r="N78" s="51"/>
      <c r="O78" s="32"/>
      <c r="P78" s="32"/>
      <c r="Q78" s="53"/>
      <c r="R78" s="32"/>
      <c r="S78" s="32"/>
      <c r="T78" s="51"/>
      <c r="U78" s="31"/>
      <c r="V78" s="31"/>
      <c r="W78" s="53"/>
      <c r="X78" s="32"/>
      <c r="Y78" s="32"/>
      <c r="Z78" s="51"/>
      <c r="AA78" s="32"/>
      <c r="AB78" s="32"/>
      <c r="AC78" s="53"/>
      <c r="AD78" s="32"/>
      <c r="AE78" s="32"/>
      <c r="AF78" s="51"/>
      <c r="AG78" s="32"/>
      <c r="AH78" s="32"/>
      <c r="AI78" s="53"/>
      <c r="AJ78" s="32"/>
      <c r="AK78" s="32"/>
      <c r="AL78" s="51"/>
      <c r="AM78" s="31"/>
      <c r="AN78" s="31"/>
      <c r="AO78" s="53"/>
      <c r="AP78" s="3"/>
      <c r="AQ78" s="3"/>
      <c r="AR78" s="48">
        <f t="shared" ref="AR78:AR79" si="148">AS78+AT78</f>
        <v>80</v>
      </c>
      <c r="AS78" s="31">
        <v>23</v>
      </c>
      <c r="AT78" s="31">
        <v>57</v>
      </c>
      <c r="AU78" s="53">
        <f t="shared" ref="AU78:AU79" si="149">AV78+AW78</f>
        <v>9880020.8000000007</v>
      </c>
      <c r="AV78" s="3">
        <v>2840505.98</v>
      </c>
      <c r="AW78" s="3">
        <v>7039514.8200000003</v>
      </c>
      <c r="AX78" s="51"/>
      <c r="AY78" s="31"/>
      <c r="AZ78" s="31"/>
      <c r="BA78" s="53"/>
      <c r="BB78" s="32"/>
      <c r="BC78" s="32"/>
      <c r="BD78" s="51"/>
      <c r="BE78" s="31"/>
      <c r="BF78" s="31"/>
      <c r="BG78" s="53"/>
      <c r="BH78" s="3"/>
      <c r="BI78" s="3"/>
      <c r="BK78" s="55">
        <f t="shared" si="141"/>
        <v>9880020.8000000007</v>
      </c>
    </row>
    <row r="79" spans="1:63" s="33" customFormat="1" ht="15" x14ac:dyDescent="0.25">
      <c r="A79" s="21" t="s">
        <v>44</v>
      </c>
      <c r="B79" s="51"/>
      <c r="C79" s="31"/>
      <c r="D79" s="31"/>
      <c r="E79" s="53"/>
      <c r="F79" s="32"/>
      <c r="G79" s="32"/>
      <c r="H79" s="51"/>
      <c r="I79" s="31"/>
      <c r="J79" s="31"/>
      <c r="K79" s="53"/>
      <c r="L79" s="32"/>
      <c r="M79" s="32"/>
      <c r="N79" s="51"/>
      <c r="O79" s="32"/>
      <c r="P79" s="32"/>
      <c r="Q79" s="53"/>
      <c r="R79" s="32"/>
      <c r="S79" s="32"/>
      <c r="T79" s="51"/>
      <c r="U79" s="31"/>
      <c r="V79" s="31"/>
      <c r="W79" s="53"/>
      <c r="X79" s="32"/>
      <c r="Y79" s="32"/>
      <c r="Z79" s="51"/>
      <c r="AA79" s="31"/>
      <c r="AB79" s="31"/>
      <c r="AC79" s="53"/>
      <c r="AD79" s="32"/>
      <c r="AE79" s="32"/>
      <c r="AF79" s="51"/>
      <c r="AG79" s="32"/>
      <c r="AH79" s="32"/>
      <c r="AI79" s="53"/>
      <c r="AJ79" s="32"/>
      <c r="AK79" s="32"/>
      <c r="AL79" s="51">
        <f t="shared" ref="AL79" si="150">AM79+AN79</f>
        <v>216</v>
      </c>
      <c r="AM79" s="148">
        <v>71</v>
      </c>
      <c r="AN79" s="148">
        <v>145</v>
      </c>
      <c r="AO79" s="53">
        <f t="shared" ref="AO79" si="151">AP79+AQ79</f>
        <v>36698058</v>
      </c>
      <c r="AP79" s="3">
        <v>12062787.58</v>
      </c>
      <c r="AQ79" s="3">
        <v>24635270.420000002</v>
      </c>
      <c r="AR79" s="51">
        <f t="shared" si="148"/>
        <v>250</v>
      </c>
      <c r="AS79" s="31">
        <v>70</v>
      </c>
      <c r="AT79" s="31">
        <v>180</v>
      </c>
      <c r="AU79" s="53">
        <f t="shared" si="149"/>
        <v>3362721.29</v>
      </c>
      <c r="AV79" s="3">
        <v>941561.96</v>
      </c>
      <c r="AW79" s="3">
        <v>2421159.33</v>
      </c>
      <c r="AX79" s="51"/>
      <c r="AY79" s="31"/>
      <c r="AZ79" s="31"/>
      <c r="BA79" s="53"/>
      <c r="BB79" s="32"/>
      <c r="BC79" s="32"/>
      <c r="BD79" s="51">
        <f t="shared" si="142"/>
        <v>2211</v>
      </c>
      <c r="BE79" s="31">
        <v>692</v>
      </c>
      <c r="BF79" s="31">
        <v>1519</v>
      </c>
      <c r="BG79" s="53">
        <f t="shared" ref="BG79" si="152">BH79+BI79</f>
        <v>4465180.68</v>
      </c>
      <c r="BH79" s="3">
        <v>1397514.71</v>
      </c>
      <c r="BI79" s="3">
        <v>3067665.97</v>
      </c>
      <c r="BK79" s="55">
        <f t="shared" si="141"/>
        <v>44525959.969999999</v>
      </c>
    </row>
    <row r="80" spans="1:63" ht="15" x14ac:dyDescent="0.25">
      <c r="A80" s="21" t="s">
        <v>104</v>
      </c>
      <c r="B80" s="48"/>
      <c r="C80" s="11"/>
      <c r="D80" s="11"/>
      <c r="E80" s="69"/>
      <c r="F80" s="3"/>
      <c r="G80" s="3"/>
      <c r="H80" s="51">
        <f t="shared" ref="H80:H82" si="153">I80+J80</f>
        <v>36</v>
      </c>
      <c r="I80" s="148">
        <v>11</v>
      </c>
      <c r="J80" s="11">
        <v>25</v>
      </c>
      <c r="K80" s="53">
        <f>L80+M80</f>
        <v>3934.02</v>
      </c>
      <c r="L80" s="3">
        <v>1202.06</v>
      </c>
      <c r="M80" s="3">
        <v>2731.96</v>
      </c>
      <c r="N80" s="48"/>
      <c r="O80" s="3"/>
      <c r="P80" s="3"/>
      <c r="Q80" s="69"/>
      <c r="R80" s="3"/>
      <c r="S80" s="3"/>
      <c r="T80" s="48"/>
      <c r="U80" s="11"/>
      <c r="V80" s="11"/>
      <c r="W80" s="69"/>
      <c r="X80" s="3"/>
      <c r="Y80" s="3"/>
      <c r="Z80" s="51">
        <f t="shared" ref="Z80:Z87" si="154">AA80+AB80</f>
        <v>90</v>
      </c>
      <c r="AA80" s="148">
        <v>25</v>
      </c>
      <c r="AB80" s="148">
        <v>65</v>
      </c>
      <c r="AC80" s="53">
        <f t="shared" ref="AC80" si="155">AD80+AE80</f>
        <v>80285.53</v>
      </c>
      <c r="AD80" s="3">
        <v>22301.54</v>
      </c>
      <c r="AE80" s="3">
        <v>57983.99</v>
      </c>
      <c r="AF80" s="48"/>
      <c r="AG80" s="3"/>
      <c r="AH80" s="3"/>
      <c r="AI80" s="69"/>
      <c r="AJ80" s="3"/>
      <c r="AK80" s="3"/>
      <c r="AL80" s="48"/>
      <c r="AM80" s="3"/>
      <c r="AN80" s="3"/>
      <c r="AO80" s="69"/>
      <c r="AP80" s="3"/>
      <c r="AQ80" s="3"/>
      <c r="AR80" s="48"/>
      <c r="AS80" s="11"/>
      <c r="AT80" s="11"/>
      <c r="AU80" s="69"/>
      <c r="AV80" s="3"/>
      <c r="AW80" s="3"/>
      <c r="AX80" s="48"/>
      <c r="AY80" s="11"/>
      <c r="AZ80" s="11"/>
      <c r="BA80" s="69"/>
      <c r="BB80" s="3"/>
      <c r="BC80" s="3"/>
      <c r="BD80" s="48"/>
      <c r="BE80" s="31"/>
      <c r="BF80" s="31"/>
      <c r="BG80" s="69"/>
      <c r="BH80" s="3"/>
      <c r="BI80" s="3"/>
      <c r="BK80" s="55">
        <f t="shared" si="141"/>
        <v>84219.55</v>
      </c>
    </row>
    <row r="81" spans="1:63" ht="15" x14ac:dyDescent="0.25">
      <c r="A81" s="21" t="s">
        <v>105</v>
      </c>
      <c r="B81" s="48"/>
      <c r="C81" s="11"/>
      <c r="D81" s="11"/>
      <c r="E81" s="69"/>
      <c r="F81" s="3"/>
      <c r="G81" s="3"/>
      <c r="H81" s="51"/>
      <c r="I81" s="11"/>
      <c r="J81" s="11"/>
      <c r="K81" s="53"/>
      <c r="L81" s="3"/>
      <c r="M81" s="3"/>
      <c r="N81" s="48"/>
      <c r="O81" s="3"/>
      <c r="P81" s="3"/>
      <c r="Q81" s="69"/>
      <c r="R81" s="3"/>
      <c r="S81" s="3"/>
      <c r="T81" s="48"/>
      <c r="U81" s="11"/>
      <c r="V81" s="11"/>
      <c r="W81" s="69"/>
      <c r="X81" s="3"/>
      <c r="Y81" s="3"/>
      <c r="Z81" s="51"/>
      <c r="AA81" s="11"/>
      <c r="AB81" s="11"/>
      <c r="AC81" s="53"/>
      <c r="AD81" s="3"/>
      <c r="AE81" s="3"/>
      <c r="AF81" s="48"/>
      <c r="AG81" s="3"/>
      <c r="AH81" s="3"/>
      <c r="AI81" s="69"/>
      <c r="AJ81" s="3"/>
      <c r="AK81" s="3"/>
      <c r="AL81" s="48"/>
      <c r="AM81" s="3"/>
      <c r="AN81" s="3"/>
      <c r="AO81" s="69"/>
      <c r="AP81" s="3"/>
      <c r="AQ81" s="3"/>
      <c r="AR81" s="48"/>
      <c r="AS81" s="11"/>
      <c r="AT81" s="11"/>
      <c r="AU81" s="69"/>
      <c r="AV81" s="3"/>
      <c r="AW81" s="3"/>
      <c r="AX81" s="51">
        <f t="shared" ref="AX81" si="156">AY81+AZ81</f>
        <v>2250</v>
      </c>
      <c r="AY81" s="11">
        <v>717</v>
      </c>
      <c r="AZ81" s="11">
        <v>1533</v>
      </c>
      <c r="BA81" s="53">
        <f t="shared" ref="BA81" si="157">BB81+BC81</f>
        <v>223740</v>
      </c>
      <c r="BB81" s="3">
        <v>71298.48</v>
      </c>
      <c r="BC81" s="3">
        <v>152441.51999999999</v>
      </c>
      <c r="BD81" s="51">
        <f t="shared" ref="BD81" si="158">BE81+BF81</f>
        <v>325</v>
      </c>
      <c r="BE81" s="31">
        <v>103</v>
      </c>
      <c r="BF81" s="31">
        <v>222</v>
      </c>
      <c r="BG81" s="53">
        <f t="shared" ref="BG81" si="159">BH81+BI81</f>
        <v>834992.5</v>
      </c>
      <c r="BH81" s="3">
        <v>264628.39</v>
      </c>
      <c r="BI81" s="3">
        <v>570364.11</v>
      </c>
      <c r="BK81" s="55">
        <f t="shared" si="141"/>
        <v>1058732.5</v>
      </c>
    </row>
    <row r="82" spans="1:63" ht="15" x14ac:dyDescent="0.25">
      <c r="A82" s="21" t="s">
        <v>106</v>
      </c>
      <c r="B82" s="48"/>
      <c r="C82" s="11"/>
      <c r="D82" s="11"/>
      <c r="E82" s="69"/>
      <c r="F82" s="3"/>
      <c r="G82" s="3"/>
      <c r="H82" s="51">
        <f t="shared" si="153"/>
        <v>63</v>
      </c>
      <c r="I82" s="149">
        <v>18</v>
      </c>
      <c r="J82" s="149">
        <v>45</v>
      </c>
      <c r="K82" s="53">
        <f>L82+M82</f>
        <v>18304.650000000001</v>
      </c>
      <c r="L82" s="3">
        <v>5229.8999999999996</v>
      </c>
      <c r="M82" s="3">
        <v>13074.75</v>
      </c>
      <c r="N82" s="48"/>
      <c r="O82" s="3"/>
      <c r="P82" s="3"/>
      <c r="Q82" s="69"/>
      <c r="R82" s="3"/>
      <c r="S82" s="3"/>
      <c r="T82" s="48"/>
      <c r="U82" s="11"/>
      <c r="V82" s="11"/>
      <c r="W82" s="69"/>
      <c r="X82" s="3"/>
      <c r="Y82" s="3"/>
      <c r="Z82" s="51">
        <f t="shared" si="154"/>
        <v>168</v>
      </c>
      <c r="AA82" s="11">
        <v>48</v>
      </c>
      <c r="AB82" s="11">
        <v>120</v>
      </c>
      <c r="AC82" s="53">
        <f t="shared" ref="AC82" si="160">AD82+AE82</f>
        <v>122031.84</v>
      </c>
      <c r="AD82" s="3">
        <v>34866.239999999998</v>
      </c>
      <c r="AE82" s="3">
        <v>87165.6</v>
      </c>
      <c r="AF82" s="48"/>
      <c r="AG82" s="3"/>
      <c r="AH82" s="3"/>
      <c r="AI82" s="69"/>
      <c r="AJ82" s="3"/>
      <c r="AK82" s="3"/>
      <c r="AL82" s="48"/>
      <c r="AM82" s="3"/>
      <c r="AN82" s="3"/>
      <c r="AO82" s="69"/>
      <c r="AP82" s="3"/>
      <c r="AQ82" s="3"/>
      <c r="AR82" s="48"/>
      <c r="AS82" s="11"/>
      <c r="AT82" s="11"/>
      <c r="AU82" s="69"/>
      <c r="AV82" s="3"/>
      <c r="AW82" s="3"/>
      <c r="AX82" s="48"/>
      <c r="AY82" s="11"/>
      <c r="AZ82" s="11"/>
      <c r="BA82" s="69"/>
      <c r="BB82" s="3"/>
      <c r="BC82" s="3"/>
      <c r="BD82" s="48"/>
      <c r="BE82" s="31"/>
      <c r="BF82" s="31"/>
      <c r="BG82" s="69"/>
      <c r="BH82" s="3"/>
      <c r="BI82" s="3"/>
      <c r="BK82" s="55">
        <f t="shared" si="141"/>
        <v>140336.49</v>
      </c>
    </row>
    <row r="83" spans="1:63" ht="45" x14ac:dyDescent="0.25">
      <c r="A83" s="21" t="s">
        <v>45</v>
      </c>
      <c r="B83" s="48"/>
      <c r="C83" s="11"/>
      <c r="D83" s="11"/>
      <c r="E83" s="69"/>
      <c r="F83" s="3"/>
      <c r="G83" s="3"/>
      <c r="H83" s="51"/>
      <c r="I83" s="11"/>
      <c r="J83" s="11"/>
      <c r="K83" s="53"/>
      <c r="L83" s="3"/>
      <c r="M83" s="3"/>
      <c r="N83" s="48"/>
      <c r="O83" s="3"/>
      <c r="P83" s="3"/>
      <c r="Q83" s="69"/>
      <c r="R83" s="3"/>
      <c r="S83" s="3"/>
      <c r="T83" s="48"/>
      <c r="U83" s="11"/>
      <c r="V83" s="11"/>
      <c r="W83" s="69"/>
      <c r="X83" s="3"/>
      <c r="Y83" s="3"/>
      <c r="Z83" s="51"/>
      <c r="AA83" s="11"/>
      <c r="AB83" s="11"/>
      <c r="AC83" s="53"/>
      <c r="AD83" s="3"/>
      <c r="AE83" s="3"/>
      <c r="AF83" s="48"/>
      <c r="AG83" s="3"/>
      <c r="AH83" s="3"/>
      <c r="AI83" s="69"/>
      <c r="AJ83" s="3"/>
      <c r="AK83" s="3"/>
      <c r="AL83" s="48"/>
      <c r="AM83" s="3"/>
      <c r="AN83" s="3"/>
      <c r="AO83" s="69"/>
      <c r="AP83" s="3"/>
      <c r="AQ83" s="3"/>
      <c r="AR83" s="48"/>
      <c r="AS83" s="11"/>
      <c r="AT83" s="11"/>
      <c r="AU83" s="69"/>
      <c r="AV83" s="3"/>
      <c r="AW83" s="3"/>
      <c r="AX83" s="48"/>
      <c r="AY83" s="11"/>
      <c r="AZ83" s="11"/>
      <c r="BA83" s="69"/>
      <c r="BB83" s="3"/>
      <c r="BC83" s="3"/>
      <c r="BD83" s="51">
        <f t="shared" si="142"/>
        <v>1220</v>
      </c>
      <c r="BE83" s="31">
        <v>482</v>
      </c>
      <c r="BF83" s="31">
        <v>738</v>
      </c>
      <c r="BG83" s="53">
        <f t="shared" ref="BG83" si="161">BH83+BI83</f>
        <v>2159012.25</v>
      </c>
      <c r="BH83" s="3">
        <v>852986.81</v>
      </c>
      <c r="BI83" s="3">
        <v>1306025.44</v>
      </c>
      <c r="BK83" s="55">
        <f t="shared" si="141"/>
        <v>2159012.25</v>
      </c>
    </row>
    <row r="84" spans="1:63" ht="15" x14ac:dyDescent="0.25">
      <c r="A84" s="21" t="s">
        <v>112</v>
      </c>
      <c r="B84" s="48"/>
      <c r="C84" s="11"/>
      <c r="D84" s="11"/>
      <c r="E84" s="69"/>
      <c r="F84" s="3"/>
      <c r="G84" s="3"/>
      <c r="H84" s="51"/>
      <c r="I84" s="11"/>
      <c r="J84" s="11"/>
      <c r="K84" s="53"/>
      <c r="L84" s="3"/>
      <c r="M84" s="3"/>
      <c r="N84" s="48"/>
      <c r="O84" s="3"/>
      <c r="P84" s="3"/>
      <c r="Q84" s="69"/>
      <c r="R84" s="3"/>
      <c r="S84" s="3"/>
      <c r="T84" s="48"/>
      <c r="U84" s="11"/>
      <c r="V84" s="11"/>
      <c r="W84" s="69"/>
      <c r="X84" s="3"/>
      <c r="Y84" s="3"/>
      <c r="Z84" s="51"/>
      <c r="AA84" s="11"/>
      <c r="AB84" s="11"/>
      <c r="AC84" s="53"/>
      <c r="AD84" s="3"/>
      <c r="AE84" s="3"/>
      <c r="AF84" s="48"/>
      <c r="AG84" s="3"/>
      <c r="AH84" s="3"/>
      <c r="AI84" s="69"/>
      <c r="AJ84" s="3"/>
      <c r="AK84" s="3"/>
      <c r="AL84" s="48"/>
      <c r="AM84" s="3"/>
      <c r="AN84" s="3"/>
      <c r="AO84" s="69"/>
      <c r="AP84" s="3"/>
      <c r="AQ84" s="3"/>
      <c r="AR84" s="48">
        <f t="shared" ref="AR84" si="162">AS84+AT84</f>
        <v>0</v>
      </c>
      <c r="AS84" s="11">
        <v>0</v>
      </c>
      <c r="AT84" s="11">
        <v>0</v>
      </c>
      <c r="AU84" s="53">
        <f t="shared" ref="AU84" si="163">AV84+AW84</f>
        <v>0</v>
      </c>
      <c r="AV84" s="3">
        <v>0</v>
      </c>
      <c r="AW84" s="3">
        <v>0</v>
      </c>
      <c r="AX84" s="48"/>
      <c r="AY84" s="31"/>
      <c r="AZ84" s="31"/>
      <c r="BA84" s="53"/>
      <c r="BB84" s="3"/>
      <c r="BC84" s="3"/>
      <c r="BD84" s="48"/>
      <c r="BE84" s="31"/>
      <c r="BF84" s="31"/>
      <c r="BG84" s="69"/>
      <c r="BH84" s="3"/>
      <c r="BI84" s="3"/>
      <c r="BK84" s="55">
        <f t="shared" si="141"/>
        <v>0</v>
      </c>
    </row>
    <row r="85" spans="1:63" ht="15" x14ac:dyDescent="0.25">
      <c r="A85" s="21" t="s">
        <v>113</v>
      </c>
      <c r="B85" s="48"/>
      <c r="C85" s="11"/>
      <c r="D85" s="11"/>
      <c r="E85" s="69"/>
      <c r="F85" s="3"/>
      <c r="G85" s="3"/>
      <c r="H85" s="48"/>
      <c r="I85" s="11"/>
      <c r="J85" s="11"/>
      <c r="K85" s="69"/>
      <c r="L85" s="3"/>
      <c r="M85" s="3"/>
      <c r="N85" s="48"/>
      <c r="O85" s="3"/>
      <c r="P85" s="3"/>
      <c r="Q85" s="69"/>
      <c r="R85" s="3"/>
      <c r="S85" s="3"/>
      <c r="T85" s="48"/>
      <c r="U85" s="11"/>
      <c r="V85" s="11"/>
      <c r="W85" s="69"/>
      <c r="X85" s="3"/>
      <c r="Y85" s="3"/>
      <c r="Z85" s="48"/>
      <c r="AA85" s="11"/>
      <c r="AB85" s="11"/>
      <c r="AC85" s="69"/>
      <c r="AD85" s="3"/>
      <c r="AE85" s="3"/>
      <c r="AF85" s="48"/>
      <c r="AG85" s="3"/>
      <c r="AH85" s="3"/>
      <c r="AI85" s="69"/>
      <c r="AJ85" s="3"/>
      <c r="AK85" s="3"/>
      <c r="AL85" s="51">
        <f t="shared" ref="AL85" si="164">AM85+AN85</f>
        <v>0</v>
      </c>
      <c r="AM85" s="11">
        <v>0</v>
      </c>
      <c r="AN85" s="11">
        <v>0</v>
      </c>
      <c r="AO85" s="53">
        <f t="shared" ref="AO85" si="165">AP85+AQ85</f>
        <v>0</v>
      </c>
      <c r="AP85" s="3">
        <v>0</v>
      </c>
      <c r="AQ85" s="3">
        <v>0</v>
      </c>
      <c r="AR85" s="48"/>
      <c r="AS85" s="11"/>
      <c r="AT85" s="11"/>
      <c r="AU85" s="69"/>
      <c r="AV85" s="3"/>
      <c r="AW85" s="3"/>
      <c r="AX85" s="48"/>
      <c r="AY85" s="11"/>
      <c r="AZ85" s="11"/>
      <c r="BA85" s="69"/>
      <c r="BB85" s="3"/>
      <c r="BC85" s="3"/>
      <c r="BD85" s="48"/>
      <c r="BE85" s="31"/>
      <c r="BF85" s="31"/>
      <c r="BG85" s="69"/>
      <c r="BH85" s="3"/>
      <c r="BI85" s="3"/>
      <c r="BK85" s="55">
        <f t="shared" si="141"/>
        <v>0</v>
      </c>
    </row>
    <row r="86" spans="1:63" ht="15" x14ac:dyDescent="0.25">
      <c r="A86" s="125" t="s">
        <v>72</v>
      </c>
      <c r="B86" s="48"/>
      <c r="C86" s="11"/>
      <c r="D86" s="11"/>
      <c r="E86" s="69"/>
      <c r="F86" s="3"/>
      <c r="G86" s="3"/>
      <c r="H86" s="51">
        <f t="shared" ref="H86:H87" si="166">I86+J86</f>
        <v>600</v>
      </c>
      <c r="I86" s="148">
        <v>163</v>
      </c>
      <c r="J86" s="148">
        <v>437</v>
      </c>
      <c r="K86" s="53">
        <f t="shared" ref="K86:K87" si="167">L86+M86</f>
        <v>174330</v>
      </c>
      <c r="L86" s="3">
        <v>47359.65</v>
      </c>
      <c r="M86" s="3">
        <v>126970.35</v>
      </c>
      <c r="N86" s="48"/>
      <c r="O86" s="3"/>
      <c r="P86" s="3"/>
      <c r="Q86" s="69"/>
      <c r="R86" s="3"/>
      <c r="S86" s="3"/>
      <c r="T86" s="48"/>
      <c r="U86" s="11"/>
      <c r="V86" s="11"/>
      <c r="W86" s="69"/>
      <c r="X86" s="3"/>
      <c r="Y86" s="3"/>
      <c r="Z86" s="51">
        <f t="shared" si="154"/>
        <v>450</v>
      </c>
      <c r="AA86" s="148">
        <v>83</v>
      </c>
      <c r="AB86" s="148">
        <v>367</v>
      </c>
      <c r="AC86" s="53">
        <f t="shared" ref="AC86:AC87" si="168">AD86+AE86</f>
        <v>326871</v>
      </c>
      <c r="AD86" s="3">
        <v>60289.54</v>
      </c>
      <c r="AE86" s="3">
        <v>266581.46000000002</v>
      </c>
      <c r="AF86" s="48"/>
      <c r="AG86" s="3"/>
      <c r="AH86" s="3"/>
      <c r="AI86" s="69"/>
      <c r="AJ86" s="3"/>
      <c r="AK86" s="3"/>
      <c r="AL86" s="48"/>
      <c r="AM86" s="3"/>
      <c r="AN86" s="3"/>
      <c r="AO86" s="69"/>
      <c r="AP86" s="3"/>
      <c r="AQ86" s="3"/>
      <c r="AR86" s="48"/>
      <c r="AS86" s="11"/>
      <c r="AT86" s="11"/>
      <c r="AU86" s="69"/>
      <c r="AV86" s="3"/>
      <c r="AW86" s="3"/>
      <c r="AX86" s="48"/>
      <c r="AY86" s="11"/>
      <c r="AZ86" s="11"/>
      <c r="BA86" s="69"/>
      <c r="BB86" s="3"/>
      <c r="BC86" s="3"/>
      <c r="BD86" s="48"/>
      <c r="BE86" s="31"/>
      <c r="BF86" s="31"/>
      <c r="BG86" s="69"/>
      <c r="BH86" s="3"/>
      <c r="BI86" s="3"/>
      <c r="BK86" s="55">
        <f t="shared" si="141"/>
        <v>501201</v>
      </c>
    </row>
    <row r="87" spans="1:63" ht="15" x14ac:dyDescent="0.25">
      <c r="A87" s="125" t="s">
        <v>73</v>
      </c>
      <c r="B87" s="48"/>
      <c r="C87" s="11"/>
      <c r="D87" s="11"/>
      <c r="E87" s="69"/>
      <c r="F87" s="3"/>
      <c r="G87" s="3"/>
      <c r="H87" s="51">
        <f t="shared" si="166"/>
        <v>375</v>
      </c>
      <c r="I87" s="148">
        <v>73</v>
      </c>
      <c r="J87" s="148">
        <v>302</v>
      </c>
      <c r="K87" s="53">
        <f t="shared" si="167"/>
        <v>35431.86</v>
      </c>
      <c r="L87" s="3">
        <v>6897.4</v>
      </c>
      <c r="M87" s="3">
        <v>28534.46</v>
      </c>
      <c r="N87" s="48"/>
      <c r="O87" s="3"/>
      <c r="P87" s="3"/>
      <c r="Q87" s="69"/>
      <c r="R87" s="3"/>
      <c r="S87" s="3"/>
      <c r="T87" s="48"/>
      <c r="U87" s="11"/>
      <c r="V87" s="11"/>
      <c r="W87" s="69"/>
      <c r="X87" s="3"/>
      <c r="Y87" s="3"/>
      <c r="Z87" s="51">
        <f t="shared" si="154"/>
        <v>2676</v>
      </c>
      <c r="AA87" s="148">
        <v>192</v>
      </c>
      <c r="AB87" s="148">
        <v>2484</v>
      </c>
      <c r="AC87" s="53">
        <f t="shared" si="168"/>
        <v>2386006.7400000002</v>
      </c>
      <c r="AD87" s="3">
        <v>171193.31</v>
      </c>
      <c r="AE87" s="3">
        <v>2214813.4300000002</v>
      </c>
      <c r="AF87" s="48"/>
      <c r="AG87" s="3"/>
      <c r="AH87" s="3"/>
      <c r="AI87" s="69"/>
      <c r="AJ87" s="3"/>
      <c r="AK87" s="3"/>
      <c r="AL87" s="48"/>
      <c r="AM87" s="3"/>
      <c r="AN87" s="3"/>
      <c r="AO87" s="69"/>
      <c r="AP87" s="3"/>
      <c r="AQ87" s="3"/>
      <c r="AR87" s="48"/>
      <c r="AS87" s="11"/>
      <c r="AT87" s="11"/>
      <c r="AU87" s="69"/>
      <c r="AV87" s="3"/>
      <c r="AW87" s="3"/>
      <c r="AX87" s="48"/>
      <c r="AY87" s="11"/>
      <c r="AZ87" s="11"/>
      <c r="BA87" s="69"/>
      <c r="BB87" s="3"/>
      <c r="BC87" s="3"/>
      <c r="BD87" s="51">
        <f t="shared" si="142"/>
        <v>138</v>
      </c>
      <c r="BE87" s="31">
        <v>6</v>
      </c>
      <c r="BF87" s="31">
        <v>132</v>
      </c>
      <c r="BG87" s="53">
        <f t="shared" ref="BG87" si="169">BH87+BI87</f>
        <v>83829.48</v>
      </c>
      <c r="BH87" s="3">
        <v>3644.76</v>
      </c>
      <c r="BI87" s="3">
        <v>80184.72</v>
      </c>
      <c r="BK87" s="55">
        <f t="shared" si="141"/>
        <v>2505268.08</v>
      </c>
    </row>
    <row r="88" spans="1:63" ht="15" x14ac:dyDescent="0.25">
      <c r="A88" s="125" t="s">
        <v>74</v>
      </c>
      <c r="B88" s="48"/>
      <c r="C88" s="11"/>
      <c r="D88" s="11"/>
      <c r="E88" s="69"/>
      <c r="F88" s="3"/>
      <c r="G88" s="3"/>
      <c r="H88" s="48"/>
      <c r="I88" s="11"/>
      <c r="J88" s="11"/>
      <c r="K88" s="69"/>
      <c r="L88" s="3"/>
      <c r="M88" s="3"/>
      <c r="N88" s="48"/>
      <c r="O88" s="3"/>
      <c r="P88" s="3"/>
      <c r="Q88" s="69"/>
      <c r="R88" s="3"/>
      <c r="S88" s="3"/>
      <c r="T88" s="48"/>
      <c r="U88" s="11"/>
      <c r="V88" s="11"/>
      <c r="W88" s="69"/>
      <c r="X88" s="3"/>
      <c r="Y88" s="3"/>
      <c r="Z88" s="48"/>
      <c r="AA88" s="3"/>
      <c r="AB88" s="3"/>
      <c r="AC88" s="69"/>
      <c r="AD88" s="3"/>
      <c r="AE88" s="3"/>
      <c r="AF88" s="48"/>
      <c r="AG88" s="3"/>
      <c r="AH88" s="3"/>
      <c r="AI88" s="69"/>
      <c r="AJ88" s="3"/>
      <c r="AK88" s="3"/>
      <c r="AL88" s="48"/>
      <c r="AM88" s="3"/>
      <c r="AN88" s="3"/>
      <c r="AO88" s="69"/>
      <c r="AP88" s="3"/>
      <c r="AQ88" s="3"/>
      <c r="AR88" s="51">
        <f t="shared" ref="AR88:AR89" si="170">AS88+AT88</f>
        <v>156</v>
      </c>
      <c r="AS88" s="11">
        <v>48</v>
      </c>
      <c r="AT88" s="11">
        <v>108</v>
      </c>
      <c r="AU88" s="53">
        <f t="shared" ref="AU88:AU89" si="171">AV88+AW88</f>
        <v>3475384.9899999998</v>
      </c>
      <c r="AV88" s="3">
        <v>1069349.23</v>
      </c>
      <c r="AW88" s="3">
        <v>2406035.7599999998</v>
      </c>
      <c r="AX88" s="48"/>
      <c r="AY88" s="11"/>
      <c r="AZ88" s="11"/>
      <c r="BA88" s="69"/>
      <c r="BB88" s="3"/>
      <c r="BC88" s="3"/>
      <c r="BD88" s="51"/>
      <c r="BE88" s="31"/>
      <c r="BF88" s="31"/>
      <c r="BG88" s="53"/>
      <c r="BH88" s="3"/>
      <c r="BI88" s="3"/>
      <c r="BK88" s="55">
        <f t="shared" si="141"/>
        <v>3475384.9899999998</v>
      </c>
    </row>
    <row r="89" spans="1:63" ht="15" x14ac:dyDescent="0.25">
      <c r="A89" s="125" t="s">
        <v>108</v>
      </c>
      <c r="B89" s="48"/>
      <c r="C89" s="11"/>
      <c r="D89" s="11"/>
      <c r="E89" s="69"/>
      <c r="F89" s="3"/>
      <c r="G89" s="3"/>
      <c r="H89" s="48"/>
      <c r="I89" s="11"/>
      <c r="J89" s="11"/>
      <c r="K89" s="69"/>
      <c r="L89" s="3"/>
      <c r="M89" s="3"/>
      <c r="N89" s="48"/>
      <c r="O89" s="3"/>
      <c r="P89" s="3"/>
      <c r="Q89" s="69"/>
      <c r="R89" s="3"/>
      <c r="S89" s="3"/>
      <c r="T89" s="48"/>
      <c r="U89" s="11"/>
      <c r="V89" s="11"/>
      <c r="W89" s="69"/>
      <c r="X89" s="3"/>
      <c r="Y89" s="3"/>
      <c r="Z89" s="48"/>
      <c r="AA89" s="3"/>
      <c r="AB89" s="3"/>
      <c r="AC89" s="69"/>
      <c r="AD89" s="3"/>
      <c r="AE89" s="3"/>
      <c r="AF89" s="48"/>
      <c r="AG89" s="3"/>
      <c r="AH89" s="3"/>
      <c r="AI89" s="69"/>
      <c r="AJ89" s="3"/>
      <c r="AK89" s="3"/>
      <c r="AL89" s="48"/>
      <c r="AM89" s="3"/>
      <c r="AN89" s="3"/>
      <c r="AO89" s="69"/>
      <c r="AP89" s="3"/>
      <c r="AQ89" s="3"/>
      <c r="AR89" s="51">
        <f t="shared" si="170"/>
        <v>105</v>
      </c>
      <c r="AS89" s="11">
        <v>39</v>
      </c>
      <c r="AT89" s="11">
        <v>66</v>
      </c>
      <c r="AU89" s="53">
        <f t="shared" si="171"/>
        <v>2338047.73</v>
      </c>
      <c r="AV89" s="3">
        <v>868417.73</v>
      </c>
      <c r="AW89" s="3">
        <v>1469630</v>
      </c>
      <c r="AX89" s="48"/>
      <c r="AY89" s="11"/>
      <c r="AZ89" s="11"/>
      <c r="BA89" s="69"/>
      <c r="BB89" s="3"/>
      <c r="BC89" s="3"/>
      <c r="BD89" s="51"/>
      <c r="BE89" s="31"/>
      <c r="BF89" s="31"/>
      <c r="BG89" s="53"/>
      <c r="BH89" s="3"/>
      <c r="BI89" s="3"/>
      <c r="BK89" s="55">
        <f t="shared" si="141"/>
        <v>2338047.73</v>
      </c>
    </row>
    <row r="90" spans="1:63" ht="15" x14ac:dyDescent="0.25">
      <c r="A90" s="125" t="s">
        <v>115</v>
      </c>
      <c r="B90" s="48"/>
      <c r="C90" s="11"/>
      <c r="D90" s="11"/>
      <c r="E90" s="69"/>
      <c r="F90" s="3"/>
      <c r="G90" s="3"/>
      <c r="H90" s="48"/>
      <c r="I90" s="11"/>
      <c r="J90" s="11"/>
      <c r="K90" s="69"/>
      <c r="L90" s="3"/>
      <c r="M90" s="3"/>
      <c r="N90" s="48"/>
      <c r="O90" s="3"/>
      <c r="P90" s="3"/>
      <c r="Q90" s="69"/>
      <c r="R90" s="3"/>
      <c r="S90" s="3"/>
      <c r="T90" s="48"/>
      <c r="U90" s="11"/>
      <c r="V90" s="11"/>
      <c r="W90" s="69"/>
      <c r="X90" s="3"/>
      <c r="Y90" s="3"/>
      <c r="Z90" s="48"/>
      <c r="AA90" s="3"/>
      <c r="AB90" s="3"/>
      <c r="AC90" s="69"/>
      <c r="AD90" s="3"/>
      <c r="AE90" s="3"/>
      <c r="AF90" s="48"/>
      <c r="AG90" s="3"/>
      <c r="AH90" s="3"/>
      <c r="AI90" s="69"/>
      <c r="AJ90" s="3"/>
      <c r="AK90" s="3"/>
      <c r="AL90" s="51">
        <f t="shared" ref="AL90:AL91" si="172">AM90+AN90</f>
        <v>0</v>
      </c>
      <c r="AM90" s="11">
        <v>0</v>
      </c>
      <c r="AN90" s="11">
        <v>0</v>
      </c>
      <c r="AO90" s="53">
        <f t="shared" ref="AO90:AO91" si="173">AP90+AQ90</f>
        <v>0</v>
      </c>
      <c r="AP90" s="3">
        <v>0</v>
      </c>
      <c r="AQ90" s="3">
        <v>0</v>
      </c>
      <c r="AR90" s="48"/>
      <c r="AS90" s="11"/>
      <c r="AT90" s="11"/>
      <c r="AU90" s="69"/>
      <c r="AV90" s="3"/>
      <c r="AW90" s="3"/>
      <c r="AX90" s="48"/>
      <c r="AY90" s="11"/>
      <c r="AZ90" s="11"/>
      <c r="BA90" s="69"/>
      <c r="BB90" s="3"/>
      <c r="BC90" s="3"/>
      <c r="BD90" s="51"/>
      <c r="BE90" s="31"/>
      <c r="BF90" s="31"/>
      <c r="BG90" s="53"/>
      <c r="BH90" s="3"/>
      <c r="BI90" s="3"/>
      <c r="BK90" s="55">
        <f t="shared" si="141"/>
        <v>0</v>
      </c>
    </row>
    <row r="91" spans="1:63" ht="15" x14ac:dyDescent="0.25">
      <c r="A91" s="125" t="s">
        <v>116</v>
      </c>
      <c r="B91" s="48"/>
      <c r="C91" s="11"/>
      <c r="D91" s="11"/>
      <c r="E91" s="69"/>
      <c r="F91" s="3"/>
      <c r="G91" s="3"/>
      <c r="H91" s="48"/>
      <c r="I91" s="11"/>
      <c r="J91" s="11"/>
      <c r="K91" s="69"/>
      <c r="L91" s="3"/>
      <c r="M91" s="3"/>
      <c r="N91" s="48"/>
      <c r="O91" s="3"/>
      <c r="P91" s="3"/>
      <c r="Q91" s="69"/>
      <c r="R91" s="3"/>
      <c r="S91" s="3"/>
      <c r="T91" s="48"/>
      <c r="U91" s="11"/>
      <c r="V91" s="11"/>
      <c r="W91" s="69"/>
      <c r="X91" s="3"/>
      <c r="Y91" s="3"/>
      <c r="Z91" s="48"/>
      <c r="AA91" s="3"/>
      <c r="AB91" s="3"/>
      <c r="AC91" s="69"/>
      <c r="AD91" s="3"/>
      <c r="AE91" s="3"/>
      <c r="AF91" s="48"/>
      <c r="AG91" s="3"/>
      <c r="AH91" s="3"/>
      <c r="AI91" s="69"/>
      <c r="AJ91" s="3"/>
      <c r="AK91" s="3"/>
      <c r="AL91" s="51">
        <f t="shared" si="172"/>
        <v>0</v>
      </c>
      <c r="AM91" s="11">
        <v>0</v>
      </c>
      <c r="AN91" s="11">
        <v>0</v>
      </c>
      <c r="AO91" s="53">
        <f t="shared" si="173"/>
        <v>0</v>
      </c>
      <c r="AP91" s="3">
        <v>0</v>
      </c>
      <c r="AQ91" s="3">
        <v>0</v>
      </c>
      <c r="AR91" s="48"/>
      <c r="AS91" s="11"/>
      <c r="AT91" s="11"/>
      <c r="AU91" s="69"/>
      <c r="AV91" s="3"/>
      <c r="AW91" s="3"/>
      <c r="AX91" s="48"/>
      <c r="AY91" s="11"/>
      <c r="AZ91" s="11"/>
      <c r="BA91" s="69"/>
      <c r="BB91" s="3"/>
      <c r="BC91" s="3"/>
      <c r="BD91" s="51"/>
      <c r="BE91" s="31"/>
      <c r="BF91" s="31"/>
      <c r="BG91" s="53"/>
      <c r="BH91" s="3"/>
      <c r="BI91" s="3"/>
      <c r="BK91" s="55">
        <f t="shared" si="141"/>
        <v>0</v>
      </c>
    </row>
    <row r="92" spans="1:63" ht="15" x14ac:dyDescent="0.25">
      <c r="A92" s="125" t="s">
        <v>75</v>
      </c>
      <c r="B92" s="48"/>
      <c r="C92" s="11"/>
      <c r="D92" s="11"/>
      <c r="E92" s="69"/>
      <c r="F92" s="3"/>
      <c r="G92" s="3"/>
      <c r="H92" s="48"/>
      <c r="I92" s="11"/>
      <c r="J92" s="11"/>
      <c r="K92" s="69"/>
      <c r="L92" s="3"/>
      <c r="M92" s="3"/>
      <c r="N92" s="48"/>
      <c r="O92" s="3"/>
      <c r="P92" s="3"/>
      <c r="Q92" s="69"/>
      <c r="R92" s="3"/>
      <c r="S92" s="3"/>
      <c r="T92" s="48"/>
      <c r="U92" s="11"/>
      <c r="V92" s="11"/>
      <c r="W92" s="69"/>
      <c r="X92" s="3"/>
      <c r="Y92" s="3"/>
      <c r="Z92" s="48"/>
      <c r="AA92" s="3"/>
      <c r="AB92" s="3"/>
      <c r="AC92" s="69"/>
      <c r="AD92" s="3"/>
      <c r="AE92" s="3"/>
      <c r="AF92" s="48"/>
      <c r="AG92" s="3"/>
      <c r="AH92" s="3"/>
      <c r="AI92" s="69"/>
      <c r="AJ92" s="3"/>
      <c r="AK92" s="3"/>
      <c r="AL92" s="48"/>
      <c r="AM92" s="3"/>
      <c r="AN92" s="3"/>
      <c r="AO92" s="69"/>
      <c r="AP92" s="3"/>
      <c r="AQ92" s="3"/>
      <c r="AR92" s="48"/>
      <c r="AS92" s="11"/>
      <c r="AT92" s="11"/>
      <c r="AU92" s="69"/>
      <c r="AV92" s="3"/>
      <c r="AW92" s="3"/>
      <c r="AX92" s="48"/>
      <c r="AY92" s="11"/>
      <c r="AZ92" s="11"/>
      <c r="BA92" s="69"/>
      <c r="BB92" s="3"/>
      <c r="BC92" s="3"/>
      <c r="BD92" s="51">
        <f t="shared" ref="BD92" si="174">BE92+BF92</f>
        <v>0</v>
      </c>
      <c r="BE92" s="31">
        <v>0</v>
      </c>
      <c r="BF92" s="31">
        <v>0</v>
      </c>
      <c r="BG92" s="53">
        <f t="shared" ref="BG92" si="175">BH92+BI92</f>
        <v>0</v>
      </c>
      <c r="BH92" s="3">
        <v>0</v>
      </c>
      <c r="BI92" s="3">
        <v>0</v>
      </c>
      <c r="BK92" s="55">
        <f t="shared" si="141"/>
        <v>0</v>
      </c>
    </row>
    <row r="93" spans="1:63" ht="30" x14ac:dyDescent="0.25">
      <c r="A93" s="126" t="s">
        <v>98</v>
      </c>
      <c r="B93" s="48"/>
      <c r="C93" s="11"/>
      <c r="D93" s="11"/>
      <c r="E93" s="69"/>
      <c r="F93" s="3"/>
      <c r="G93" s="3"/>
      <c r="H93" s="48"/>
      <c r="I93" s="11"/>
      <c r="J93" s="11"/>
      <c r="K93" s="69"/>
      <c r="L93" s="3"/>
      <c r="M93" s="3"/>
      <c r="N93" s="48"/>
      <c r="O93" s="3"/>
      <c r="P93" s="3"/>
      <c r="Q93" s="69"/>
      <c r="R93" s="3"/>
      <c r="S93" s="3"/>
      <c r="T93" s="48"/>
      <c r="U93" s="11"/>
      <c r="V93" s="11"/>
      <c r="W93" s="69"/>
      <c r="X93" s="3"/>
      <c r="Y93" s="3"/>
      <c r="Z93" s="48"/>
      <c r="AA93" s="3"/>
      <c r="AB93" s="3"/>
      <c r="AC93" s="69"/>
      <c r="AD93" s="3"/>
      <c r="AE93" s="3"/>
      <c r="AF93" s="48"/>
      <c r="AG93" s="3"/>
      <c r="AH93" s="3"/>
      <c r="AI93" s="69"/>
      <c r="AJ93" s="3"/>
      <c r="AK93" s="3"/>
      <c r="AL93" s="48"/>
      <c r="AM93" s="3"/>
      <c r="AN93" s="3"/>
      <c r="AO93" s="69"/>
      <c r="AP93" s="3"/>
      <c r="AQ93" s="3"/>
      <c r="AR93" s="48">
        <f t="shared" ref="AR93:AR94" si="176">AS93+AT93</f>
        <v>0</v>
      </c>
      <c r="AS93" s="11">
        <v>0</v>
      </c>
      <c r="AT93" s="11">
        <v>0</v>
      </c>
      <c r="AU93" s="53">
        <f t="shared" ref="AU93:AU94" si="177">AV93+AW93</f>
        <v>0</v>
      </c>
      <c r="AV93" s="3">
        <v>0</v>
      </c>
      <c r="AW93" s="3">
        <v>0</v>
      </c>
      <c r="AX93" s="48"/>
      <c r="AY93" s="11"/>
      <c r="AZ93" s="11"/>
      <c r="BA93" s="69"/>
      <c r="BB93" s="3"/>
      <c r="BC93" s="3"/>
      <c r="BD93" s="48"/>
      <c r="BE93" s="11"/>
      <c r="BF93" s="11"/>
      <c r="BG93" s="69"/>
      <c r="BH93" s="3"/>
      <c r="BI93" s="3"/>
      <c r="BK93" s="55">
        <f t="shared" si="141"/>
        <v>0</v>
      </c>
    </row>
    <row r="94" spans="1:63" ht="15" x14ac:dyDescent="0.25">
      <c r="A94" s="126" t="s">
        <v>111</v>
      </c>
      <c r="B94" s="48"/>
      <c r="C94" s="11"/>
      <c r="D94" s="11"/>
      <c r="E94" s="69"/>
      <c r="F94" s="3"/>
      <c r="G94" s="3"/>
      <c r="H94" s="48"/>
      <c r="I94" s="11"/>
      <c r="J94" s="11"/>
      <c r="K94" s="69"/>
      <c r="L94" s="3"/>
      <c r="M94" s="3"/>
      <c r="N94" s="48"/>
      <c r="O94" s="3"/>
      <c r="P94" s="3"/>
      <c r="Q94" s="69"/>
      <c r="R94" s="3"/>
      <c r="S94" s="3"/>
      <c r="T94" s="48"/>
      <c r="U94" s="11"/>
      <c r="V94" s="11"/>
      <c r="W94" s="69"/>
      <c r="X94" s="3"/>
      <c r="Y94" s="3"/>
      <c r="Z94" s="48"/>
      <c r="AA94" s="3"/>
      <c r="AB94" s="3"/>
      <c r="AC94" s="69"/>
      <c r="AD94" s="3"/>
      <c r="AE94" s="3"/>
      <c r="AF94" s="48"/>
      <c r="AG94" s="3"/>
      <c r="AH94" s="3"/>
      <c r="AI94" s="69"/>
      <c r="AJ94" s="3"/>
      <c r="AK94" s="3"/>
      <c r="AL94" s="48"/>
      <c r="AM94" s="3"/>
      <c r="AN94" s="3"/>
      <c r="AO94" s="69"/>
      <c r="AP94" s="3"/>
      <c r="AQ94" s="3"/>
      <c r="AR94" s="48">
        <f t="shared" si="176"/>
        <v>0</v>
      </c>
      <c r="AS94" s="11">
        <v>0</v>
      </c>
      <c r="AT94" s="11">
        <v>0</v>
      </c>
      <c r="AU94" s="53">
        <f t="shared" si="177"/>
        <v>0</v>
      </c>
      <c r="AV94" s="3">
        <v>0</v>
      </c>
      <c r="AW94" s="3">
        <v>0</v>
      </c>
      <c r="AX94" s="48"/>
      <c r="AY94" s="11"/>
      <c r="AZ94" s="11"/>
      <c r="BA94" s="69"/>
      <c r="BB94" s="3"/>
      <c r="BC94" s="3"/>
      <c r="BD94" s="48"/>
      <c r="BE94" s="11"/>
      <c r="BF94" s="11"/>
      <c r="BG94" s="69"/>
      <c r="BH94" s="3"/>
      <c r="BI94" s="3"/>
      <c r="BK94" s="55">
        <f t="shared" si="141"/>
        <v>0</v>
      </c>
    </row>
    <row r="95" spans="1:63" ht="15" x14ac:dyDescent="0.25">
      <c r="A95" s="126" t="s">
        <v>99</v>
      </c>
      <c r="B95" s="48"/>
      <c r="C95" s="11"/>
      <c r="D95" s="11"/>
      <c r="E95" s="69"/>
      <c r="F95" s="3"/>
      <c r="G95" s="3"/>
      <c r="H95" s="48"/>
      <c r="I95" s="11"/>
      <c r="J95" s="11"/>
      <c r="K95" s="69"/>
      <c r="L95" s="3"/>
      <c r="M95" s="3"/>
      <c r="N95" s="48"/>
      <c r="O95" s="3"/>
      <c r="P95" s="3"/>
      <c r="Q95" s="69"/>
      <c r="R95" s="3"/>
      <c r="S95" s="3"/>
      <c r="T95" s="48"/>
      <c r="U95" s="11"/>
      <c r="V95" s="11"/>
      <c r="W95" s="69"/>
      <c r="X95" s="3"/>
      <c r="Y95" s="3"/>
      <c r="Z95" s="48"/>
      <c r="AA95" s="3"/>
      <c r="AB95" s="3"/>
      <c r="AC95" s="69"/>
      <c r="AD95" s="3"/>
      <c r="AE95" s="3"/>
      <c r="AF95" s="48"/>
      <c r="AG95" s="3"/>
      <c r="AH95" s="3"/>
      <c r="AI95" s="69"/>
      <c r="AJ95" s="3"/>
      <c r="AK95" s="3"/>
      <c r="AL95" s="48"/>
      <c r="AM95" s="3"/>
      <c r="AN95" s="3"/>
      <c r="AO95" s="69"/>
      <c r="AP95" s="3"/>
      <c r="AQ95" s="3"/>
      <c r="AR95" s="48"/>
      <c r="AS95" s="11"/>
      <c r="AT95" s="11"/>
      <c r="AU95" s="69"/>
      <c r="AV95" s="3"/>
      <c r="AW95" s="3"/>
      <c r="AX95" s="48"/>
      <c r="AY95" s="11"/>
      <c r="AZ95" s="11"/>
      <c r="BA95" s="69"/>
      <c r="BB95" s="3"/>
      <c r="BC95" s="3"/>
      <c r="BD95" s="51">
        <f t="shared" ref="BD95" si="178">BE95+BF95</f>
        <v>250</v>
      </c>
      <c r="BE95" s="11">
        <v>62</v>
      </c>
      <c r="BF95" s="11">
        <v>188</v>
      </c>
      <c r="BG95" s="53">
        <f t="shared" ref="BG95:BG96" si="179">BH95+BI95</f>
        <v>151865</v>
      </c>
      <c r="BH95" s="3">
        <v>37662.519999999997</v>
      </c>
      <c r="BI95" s="3">
        <v>114202.48</v>
      </c>
      <c r="BK95" s="55">
        <f t="shared" si="141"/>
        <v>151865</v>
      </c>
    </row>
    <row r="96" spans="1:63" s="33" customFormat="1" ht="15" x14ac:dyDescent="0.25">
      <c r="A96" s="21" t="s">
        <v>101</v>
      </c>
      <c r="B96" s="51"/>
      <c r="C96" s="31"/>
      <c r="D96" s="31"/>
      <c r="E96" s="53"/>
      <c r="F96" s="32"/>
      <c r="G96" s="32"/>
      <c r="H96" s="51"/>
      <c r="I96" s="31"/>
      <c r="J96" s="31"/>
      <c r="K96" s="53"/>
      <c r="L96" s="32"/>
      <c r="M96" s="32"/>
      <c r="N96" s="51"/>
      <c r="O96" s="32"/>
      <c r="P96" s="32"/>
      <c r="Q96" s="53"/>
      <c r="R96" s="32"/>
      <c r="S96" s="32"/>
      <c r="T96" s="51"/>
      <c r="U96" s="31"/>
      <c r="V96" s="31"/>
      <c r="W96" s="53"/>
      <c r="X96" s="32"/>
      <c r="Y96" s="32"/>
      <c r="Z96" s="51"/>
      <c r="AA96" s="32"/>
      <c r="AB96" s="32"/>
      <c r="AC96" s="53"/>
      <c r="AD96" s="32"/>
      <c r="AE96" s="32"/>
      <c r="AF96" s="51"/>
      <c r="AG96" s="32"/>
      <c r="AH96" s="32"/>
      <c r="AI96" s="53"/>
      <c r="AJ96" s="32"/>
      <c r="AK96" s="32"/>
      <c r="AL96" s="51"/>
      <c r="AM96" s="32"/>
      <c r="AN96" s="32"/>
      <c r="AO96" s="53"/>
      <c r="AP96" s="32"/>
      <c r="AQ96" s="32"/>
      <c r="AR96" s="51"/>
      <c r="AS96" s="31"/>
      <c r="AT96" s="31"/>
      <c r="AU96" s="53"/>
      <c r="AV96" s="32"/>
      <c r="AW96" s="32"/>
      <c r="AX96" s="51"/>
      <c r="AY96" s="31"/>
      <c r="AZ96" s="31"/>
      <c r="BA96" s="53"/>
      <c r="BB96" s="3"/>
      <c r="BC96" s="3"/>
      <c r="BD96" s="51">
        <f t="shared" si="142"/>
        <v>0</v>
      </c>
      <c r="BE96" s="31">
        <v>0</v>
      </c>
      <c r="BF96" s="31">
        <v>0</v>
      </c>
      <c r="BG96" s="53">
        <f t="shared" si="179"/>
        <v>0</v>
      </c>
      <c r="BH96" s="3">
        <v>0</v>
      </c>
      <c r="BI96" s="3">
        <v>0</v>
      </c>
      <c r="BK96" s="55">
        <f t="shared" si="141"/>
        <v>0</v>
      </c>
    </row>
    <row r="97" spans="1:63" s="33" customFormat="1" ht="19.5" customHeight="1" x14ac:dyDescent="0.25">
      <c r="A97" s="61" t="s">
        <v>2</v>
      </c>
      <c r="B97" s="62">
        <f>SUM(B7:B96)</f>
        <v>92799</v>
      </c>
      <c r="C97" s="62">
        <f>SUM(C7:C96)</f>
        <v>25901</v>
      </c>
      <c r="D97" s="62">
        <f>SUM(D7:D96)</f>
        <v>66898</v>
      </c>
      <c r="E97" s="63">
        <f t="shared" ref="E97:AJ97" si="180">SUM(E7:E96)</f>
        <v>168836377.91000006</v>
      </c>
      <c r="F97" s="74">
        <f t="shared" si="180"/>
        <v>47476054.540000014</v>
      </c>
      <c r="G97" s="63">
        <f t="shared" si="180"/>
        <v>121360323.36999997</v>
      </c>
      <c r="H97" s="62">
        <f t="shared" si="180"/>
        <v>262306</v>
      </c>
      <c r="I97" s="62">
        <f t="shared" si="180"/>
        <v>67574</v>
      </c>
      <c r="J97" s="62">
        <f t="shared" si="180"/>
        <v>194732</v>
      </c>
      <c r="K97" s="63">
        <f t="shared" si="180"/>
        <v>54017140.649999991</v>
      </c>
      <c r="L97" s="63">
        <f t="shared" si="180"/>
        <v>14412807.930000003</v>
      </c>
      <c r="M97" s="63">
        <f t="shared" si="180"/>
        <v>39604332.719999991</v>
      </c>
      <c r="N97" s="62">
        <f t="shared" si="180"/>
        <v>93902</v>
      </c>
      <c r="O97" s="62">
        <f t="shared" si="180"/>
        <v>28792</v>
      </c>
      <c r="P97" s="62">
        <f t="shared" si="180"/>
        <v>65110</v>
      </c>
      <c r="Q97" s="63">
        <f t="shared" si="180"/>
        <v>33990692.329999991</v>
      </c>
      <c r="R97" s="63">
        <f t="shared" si="180"/>
        <v>10151366.940000001</v>
      </c>
      <c r="S97" s="63">
        <f t="shared" si="180"/>
        <v>23839325.390000001</v>
      </c>
      <c r="T97" s="62">
        <f t="shared" si="180"/>
        <v>178986</v>
      </c>
      <c r="U97" s="62">
        <f t="shared" si="180"/>
        <v>45520</v>
      </c>
      <c r="V97" s="62">
        <f t="shared" si="180"/>
        <v>133466</v>
      </c>
      <c r="W97" s="63">
        <f t="shared" si="180"/>
        <v>165558375.70000005</v>
      </c>
      <c r="X97" s="63">
        <f t="shared" si="180"/>
        <v>42267509.989999995</v>
      </c>
      <c r="Y97" s="63">
        <f t="shared" si="180"/>
        <v>123290865.70999998</v>
      </c>
      <c r="Z97" s="62">
        <f t="shared" si="180"/>
        <v>620263</v>
      </c>
      <c r="AA97" s="62">
        <f t="shared" si="180"/>
        <v>174680</v>
      </c>
      <c r="AB97" s="62">
        <f t="shared" si="180"/>
        <v>445583</v>
      </c>
      <c r="AC97" s="63">
        <f t="shared" si="180"/>
        <v>466430674.77999997</v>
      </c>
      <c r="AD97" s="63">
        <f t="shared" si="180"/>
        <v>130421334.24000002</v>
      </c>
      <c r="AE97" s="63">
        <f t="shared" si="180"/>
        <v>336009340.53999996</v>
      </c>
      <c r="AF97" s="62">
        <f t="shared" si="180"/>
        <v>173767</v>
      </c>
      <c r="AG97" s="62">
        <f t="shared" si="180"/>
        <v>45116</v>
      </c>
      <c r="AH97" s="62">
        <f t="shared" si="180"/>
        <v>128651</v>
      </c>
      <c r="AI97" s="63">
        <f t="shared" si="180"/>
        <v>81595733.980000004</v>
      </c>
      <c r="AJ97" s="63">
        <f t="shared" si="180"/>
        <v>21459567.320000008</v>
      </c>
      <c r="AK97" s="63">
        <f t="shared" ref="AK97:BI97" si="181">SUM(AK7:AK96)</f>
        <v>60136166.660000011</v>
      </c>
      <c r="AL97" s="62">
        <f t="shared" si="181"/>
        <v>54674</v>
      </c>
      <c r="AM97" s="62">
        <f t="shared" si="181"/>
        <v>14264</v>
      </c>
      <c r="AN97" s="62">
        <f t="shared" si="181"/>
        <v>40410</v>
      </c>
      <c r="AO97" s="63">
        <f t="shared" si="181"/>
        <v>1270031647.2</v>
      </c>
      <c r="AP97" s="63">
        <f t="shared" si="181"/>
        <v>345814773.64000005</v>
      </c>
      <c r="AQ97" s="63">
        <f t="shared" si="181"/>
        <v>924216873.55999982</v>
      </c>
      <c r="AR97" s="62">
        <f t="shared" si="181"/>
        <v>18900</v>
      </c>
      <c r="AS97" s="62">
        <f t="shared" si="181"/>
        <v>5104</v>
      </c>
      <c r="AT97" s="62">
        <f t="shared" si="181"/>
        <v>13796</v>
      </c>
      <c r="AU97" s="63">
        <f t="shared" si="181"/>
        <v>228186611.76000008</v>
      </c>
      <c r="AV97" s="63">
        <f t="shared" si="181"/>
        <v>65904336.04999999</v>
      </c>
      <c r="AW97" s="63">
        <f t="shared" si="181"/>
        <v>162282275.71000001</v>
      </c>
      <c r="AX97" s="62">
        <f t="shared" si="181"/>
        <v>208554</v>
      </c>
      <c r="AY97" s="62">
        <f t="shared" si="181"/>
        <v>56536</v>
      </c>
      <c r="AZ97" s="62">
        <f t="shared" si="181"/>
        <v>152018</v>
      </c>
      <c r="BA97" s="63">
        <f t="shared" si="181"/>
        <v>34292833.32</v>
      </c>
      <c r="BB97" s="63">
        <f t="shared" si="181"/>
        <v>9381456.4800000023</v>
      </c>
      <c r="BC97" s="63">
        <f t="shared" si="181"/>
        <v>24911376.839999996</v>
      </c>
      <c r="BD97" s="62">
        <f t="shared" si="181"/>
        <v>93930</v>
      </c>
      <c r="BE97" s="62">
        <f t="shared" si="181"/>
        <v>30727</v>
      </c>
      <c r="BF97" s="62">
        <f t="shared" si="181"/>
        <v>63203</v>
      </c>
      <c r="BG97" s="63">
        <f t="shared" si="181"/>
        <v>200530415.72000003</v>
      </c>
      <c r="BH97" s="63">
        <f t="shared" si="181"/>
        <v>75475503.720000014</v>
      </c>
      <c r="BI97" s="63">
        <f t="shared" si="181"/>
        <v>125054912.00000001</v>
      </c>
      <c r="BK97" s="56">
        <f>SUM(BK7:BK96)</f>
        <v>2703470503.3499999</v>
      </c>
    </row>
    <row r="98" spans="1:63" s="33" customFormat="1" ht="18" customHeight="1" x14ac:dyDescent="0.25">
      <c r="A98" s="36"/>
      <c r="B98" s="37"/>
      <c r="C98" s="37"/>
      <c r="D98" s="37"/>
      <c r="E98" s="38"/>
      <c r="F98" s="38"/>
      <c r="G98" s="38"/>
      <c r="H98" s="37"/>
      <c r="I98" s="38"/>
      <c r="J98" s="38"/>
      <c r="K98" s="38"/>
      <c r="L98" s="38"/>
      <c r="M98" s="38"/>
      <c r="N98" s="37"/>
      <c r="O98" s="38"/>
      <c r="P98" s="38"/>
      <c r="Q98" s="38"/>
      <c r="R98" s="38"/>
      <c r="S98" s="38"/>
      <c r="T98" s="37"/>
      <c r="U98" s="38"/>
      <c r="V98" s="38"/>
      <c r="W98" s="38"/>
      <c r="X98" s="38"/>
      <c r="Y98" s="38"/>
      <c r="Z98" s="37"/>
      <c r="AA98" s="38"/>
      <c r="AB98" s="38"/>
      <c r="AC98" s="38"/>
      <c r="AD98" s="38"/>
      <c r="AE98" s="38"/>
      <c r="AF98" s="37"/>
      <c r="AG98" s="38"/>
      <c r="AH98" s="38"/>
      <c r="AI98" s="38"/>
      <c r="AJ98" s="38"/>
      <c r="AK98" s="38"/>
      <c r="AL98" s="37"/>
      <c r="AM98" s="38"/>
      <c r="AN98" s="38"/>
      <c r="AO98" s="38"/>
      <c r="AP98" s="38"/>
      <c r="AQ98" s="38"/>
      <c r="AR98" s="37"/>
      <c r="AS98" s="38"/>
      <c r="AT98" s="38"/>
      <c r="AU98" s="38"/>
      <c r="AV98" s="38"/>
      <c r="AW98" s="38"/>
      <c r="AX98" s="37"/>
      <c r="AY98" s="38"/>
      <c r="AZ98" s="38"/>
      <c r="BA98" s="38"/>
      <c r="BB98" s="38"/>
      <c r="BC98" s="38"/>
      <c r="BD98" s="37"/>
      <c r="BE98" s="38"/>
      <c r="BF98" s="38"/>
      <c r="BG98" s="38"/>
      <c r="BH98" s="38"/>
      <c r="BI98" s="38"/>
    </row>
    <row r="99" spans="1:63" ht="15" x14ac:dyDescent="0.25">
      <c r="A99" s="163" t="s">
        <v>139</v>
      </c>
      <c r="AC99" s="7"/>
      <c r="AD99" s="7"/>
      <c r="AE99" s="7"/>
    </row>
    <row r="101" spans="1:63" x14ac:dyDescent="0.25">
      <c r="AS101" s="118"/>
    </row>
  </sheetData>
  <autoFilter ref="A6:A97"/>
  <customSheetViews>
    <customSheetView guid="{9784C23B-239B-4CA0-A170-4E2FB957F671}" scale="90" fitToPage="1" printArea="1" hiddenRows="1">
      <pane xSplit="1" ySplit="6" topLeftCell="B67" activePane="bottomRight" state="frozen"/>
      <selection pane="bottomRight" activeCell="I75" sqref="I75:J75"/>
      <pageMargins left="0" right="0" top="0" bottom="0" header="0.31496062992125984" footer="0.31496062992125984"/>
      <printOptions horizontalCentered="1"/>
      <pageSetup paperSize="9" fitToHeight="0" orientation="landscape" r:id="rId1"/>
    </customSheetView>
    <customSheetView guid="{8ED51EEE-9753-49F3-98DF-768537E83DAD}" scale="90" showPageBreaks="1" fitToPage="1" printArea="1">
      <pane xSplit="1" ySplit="6" topLeftCell="B43" activePane="bottomRight" state="frozen"/>
      <selection pane="bottomRight" activeCell="L49" sqref="L49"/>
      <pageMargins left="0" right="0" top="0" bottom="0" header="0.31496062992125984" footer="0.31496062992125984"/>
      <printOptions horizontalCentered="1"/>
      <pageSetup paperSize="9" fitToHeight="0" orientation="landscape" r:id="rId2"/>
    </customSheetView>
    <customSheetView guid="{2AE1DCD3-CC85-4CD0-84E5-2766F4F3A78E}" scale="90" showPageBreaks="1" fitToPage="1" printArea="1">
      <pane xSplit="1" ySplit="6" topLeftCell="BI13" activePane="bottomRight" state="frozen"/>
      <selection pane="bottomRight" activeCell="BX13" sqref="BX13"/>
      <pageMargins left="0" right="0" top="0" bottom="0" header="0.31496062992125984" footer="0.31496062992125984"/>
      <printOptions horizontalCentered="1"/>
      <pageSetup paperSize="9" fitToHeight="0" orientation="landscape" r:id="rId3"/>
    </customSheetView>
    <customSheetView guid="{3D72D69E-3E0A-439E-9838-ECF5BA16EC9E}" scale="90" showPageBreaks="1" fitToPage="1" printArea="1" filter="1" showAutoFilter="1">
      <pane xSplit="1" ySplit="45" topLeftCell="BD47" activePane="bottomRight" state="frozen"/>
      <selection pane="bottomRight" activeCell="BH47" sqref="BH47:BI47"/>
      <pageMargins left="0" right="0" top="0" bottom="0" header="0.31496062992125984" footer="0.31496062992125984"/>
      <printOptions horizontalCentered="1"/>
      <pageSetup paperSize="9" fitToHeight="0" orientation="landscape" r:id="rId4"/>
      <autoFilter ref="A6:BZ85">
        <filterColumn colId="0">
          <filters>
            <filter val="ГУЗ «Ульяновская областная клиническая больница»"/>
          </filters>
        </filterColumn>
      </autoFilter>
    </customSheetView>
    <customSheetView guid="{EF89D82D-307D-41C5-8DC5-0AC0B8CDE711}" scale="90" showPageBreaks="1" fitToPage="1" printArea="1">
      <pane xSplit="1" ySplit="6" topLeftCell="BD91" activePane="bottomRight" state="frozen"/>
      <selection pane="bottomRight" activeCell="AC84" sqref="AC7:AC84"/>
      <pageMargins left="0" right="0" top="0" bottom="0" header="0.31496062992125984" footer="0.31496062992125984"/>
      <printOptions horizontalCentered="1"/>
      <pageSetup paperSize="9" fitToHeight="0" orientation="landscape" r:id="rId5"/>
    </customSheetView>
  </customSheetViews>
  <mergeCells count="34">
    <mergeCell ref="BG5:BI5"/>
    <mergeCell ref="BK4:BK5"/>
    <mergeCell ref="BD4:BI4"/>
    <mergeCell ref="E5:G5"/>
    <mergeCell ref="H5:J5"/>
    <mergeCell ref="K5:M5"/>
    <mergeCell ref="N5:P5"/>
    <mergeCell ref="BA5:BC5"/>
    <mergeCell ref="Z5:AB5"/>
    <mergeCell ref="AC5:AE5"/>
    <mergeCell ref="A4:A5"/>
    <mergeCell ref="B4:G4"/>
    <mergeCell ref="H4:M4"/>
    <mergeCell ref="N4:S4"/>
    <mergeCell ref="T4:Y4"/>
    <mergeCell ref="Q5:S5"/>
    <mergeCell ref="T5:V5"/>
    <mergeCell ref="W5:Y5"/>
    <mergeCell ref="AX2:BK2"/>
    <mergeCell ref="AX1:BK1"/>
    <mergeCell ref="Z4:AE4"/>
    <mergeCell ref="AF4:AK4"/>
    <mergeCell ref="B5:D5"/>
    <mergeCell ref="AF5:AH5"/>
    <mergeCell ref="AI5:AK5"/>
    <mergeCell ref="AU5:AW5"/>
    <mergeCell ref="AX5:AZ5"/>
    <mergeCell ref="AL4:AQ4"/>
    <mergeCell ref="AR4:AW4"/>
    <mergeCell ref="AX4:BC4"/>
    <mergeCell ref="AL5:AN5"/>
    <mergeCell ref="AO5:AQ5"/>
    <mergeCell ref="AR5:AT5"/>
    <mergeCell ref="BD5:BF5"/>
  </mergeCells>
  <printOptions horizontalCentered="1"/>
  <pageMargins left="0" right="0" top="0" bottom="0" header="0.31496062992125984" footer="0.31496062992125984"/>
  <pageSetup paperSize="9" fitToHeight="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BN128"/>
  <sheetViews>
    <sheetView zoomScale="90" zoomScaleNormal="90" workbookViewId="0">
      <pane xSplit="1" ySplit="6" topLeftCell="B88" activePane="bottomRight" state="frozen"/>
      <selection pane="topRight" activeCell="B1" sqref="B1"/>
      <selection pane="bottomLeft" activeCell="A7" sqref="A7"/>
      <selection pane="bottomRight" activeCell="A99" sqref="A99"/>
    </sheetView>
  </sheetViews>
  <sheetFormatPr defaultRowHeight="12.75" x14ac:dyDescent="0.25"/>
  <cols>
    <col min="1" max="1" width="48.28515625" style="28" customWidth="1"/>
    <col min="2" max="2" width="7.7109375" style="27" customWidth="1"/>
    <col min="3" max="3" width="6" style="27" customWidth="1"/>
    <col min="4" max="4" width="7" style="27" customWidth="1"/>
    <col min="5" max="5" width="12.85546875" style="26" customWidth="1"/>
    <col min="6" max="6" width="12.42578125" style="26" customWidth="1"/>
    <col min="7" max="7" width="12.85546875" style="26" customWidth="1"/>
    <col min="8" max="8" width="7.7109375" style="27" customWidth="1"/>
    <col min="9" max="9" width="7.5703125" style="26" customWidth="1"/>
    <col min="10" max="10" width="8.42578125" style="26" customWidth="1"/>
    <col min="11" max="11" width="13.7109375" style="26" customWidth="1"/>
    <col min="12" max="12" width="13.28515625" style="26" customWidth="1"/>
    <col min="13" max="13" width="13.140625" style="26" customWidth="1"/>
    <col min="14" max="14" width="6.7109375" style="27" customWidth="1"/>
    <col min="15" max="15" width="6.28515625" style="26" customWidth="1"/>
    <col min="16" max="16" width="8.85546875" style="26" bestFit="1" customWidth="1"/>
    <col min="17" max="19" width="12.42578125" style="26" bestFit="1" customWidth="1"/>
    <col min="20" max="20" width="7.5703125" style="27" bestFit="1" customWidth="1"/>
    <col min="21" max="21" width="7.28515625" style="26" customWidth="1"/>
    <col min="22" max="22" width="9.85546875" style="26" bestFit="1" customWidth="1"/>
    <col min="23" max="23" width="12.85546875" style="26" customWidth="1"/>
    <col min="24" max="24" width="12.42578125" style="26" bestFit="1" customWidth="1"/>
    <col min="25" max="25" width="13.7109375" style="26" customWidth="1"/>
    <col min="26" max="26" width="7.5703125" style="27" bestFit="1" customWidth="1"/>
    <col min="27" max="28" width="9.85546875" style="26" bestFit="1" customWidth="1"/>
    <col min="29" max="29" width="14" style="26" customWidth="1"/>
    <col min="30" max="31" width="13.5703125" style="26" bestFit="1" customWidth="1"/>
    <col min="32" max="32" width="7.5703125" style="27" bestFit="1" customWidth="1"/>
    <col min="33" max="33" width="8.85546875" style="26" bestFit="1" customWidth="1"/>
    <col min="34" max="34" width="9.85546875" style="26" bestFit="1" customWidth="1"/>
    <col min="35" max="37" width="12.42578125" style="26" bestFit="1" customWidth="1"/>
    <col min="38" max="38" width="6.5703125" style="27" bestFit="1" customWidth="1"/>
    <col min="39" max="39" width="8" style="26" customWidth="1"/>
    <col min="40" max="40" width="8.28515625" style="26" customWidth="1"/>
    <col min="41" max="41" width="15" style="26" bestFit="1" customWidth="1"/>
    <col min="42" max="43" width="13.5703125" style="26" bestFit="1" customWidth="1"/>
    <col min="44" max="44" width="6.5703125" style="27" bestFit="1" customWidth="1"/>
    <col min="45" max="45" width="8.42578125" style="26" bestFit="1" customWidth="1"/>
    <col min="46" max="46" width="8.85546875" style="26" bestFit="1" customWidth="1"/>
    <col min="47" max="47" width="13.5703125" style="26" bestFit="1" customWidth="1"/>
    <col min="48" max="48" width="12.42578125" style="26" bestFit="1" customWidth="1"/>
    <col min="49" max="49" width="13.5703125" style="26" customWidth="1"/>
    <col min="50" max="50" width="7.5703125" style="27" bestFit="1" customWidth="1"/>
    <col min="51" max="51" width="8.85546875" style="26" bestFit="1" customWidth="1"/>
    <col min="52" max="52" width="9.85546875" style="26" bestFit="1" customWidth="1"/>
    <col min="53" max="55" width="12.42578125" style="26" bestFit="1" customWidth="1"/>
    <col min="56" max="56" width="6.5703125" style="27" bestFit="1" customWidth="1"/>
    <col min="57" max="58" width="8.85546875" style="26" bestFit="1" customWidth="1"/>
    <col min="59" max="59" width="13.5703125" style="26" bestFit="1" customWidth="1"/>
    <col min="60" max="60" width="12.42578125" style="26" bestFit="1" customWidth="1"/>
    <col min="61" max="61" width="13.28515625" style="26" customWidth="1"/>
    <col min="62" max="62" width="2.42578125" style="28" customWidth="1"/>
    <col min="63" max="63" width="17.85546875" style="28" customWidth="1"/>
    <col min="64" max="64" width="15.42578125" style="28" customWidth="1"/>
    <col min="65" max="65" width="19.5703125" style="28" customWidth="1"/>
    <col min="66" max="66" width="24.140625" style="28" customWidth="1"/>
    <col min="67" max="16384" width="9.140625" style="28"/>
  </cols>
  <sheetData>
    <row r="1" spans="1:63" ht="26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165" t="s">
        <v>137</v>
      </c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</row>
    <row r="2" spans="1:63" ht="40.5" customHeight="1" x14ac:dyDescent="0.25">
      <c r="A2" s="116" t="s">
        <v>128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117"/>
      <c r="AN2" s="117"/>
      <c r="AO2" s="78"/>
      <c r="AP2" s="78"/>
      <c r="AQ2" s="78"/>
      <c r="AR2" s="78"/>
      <c r="AS2" s="119"/>
      <c r="AT2" s="119"/>
      <c r="AU2" s="78"/>
      <c r="AV2" s="78"/>
      <c r="AW2" s="78"/>
      <c r="AX2" s="164" t="s">
        <v>129</v>
      </c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</row>
    <row r="3" spans="1:63" ht="22.5" customHeight="1" x14ac:dyDescent="0.25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80"/>
      <c r="AY3" s="80"/>
      <c r="AZ3" s="80"/>
      <c r="BA3" s="97"/>
      <c r="BB3" s="98"/>
      <c r="BC3" s="98"/>
      <c r="BD3" s="80"/>
      <c r="BE3" s="80"/>
      <c r="BF3" s="80"/>
      <c r="BG3" s="80"/>
      <c r="BH3" s="80"/>
      <c r="BI3" s="80"/>
      <c r="BJ3" s="80"/>
      <c r="BK3" s="81" t="s">
        <v>69</v>
      </c>
    </row>
    <row r="4" spans="1:63" s="72" customFormat="1" ht="44.25" customHeight="1" x14ac:dyDescent="0.25">
      <c r="A4" s="184" t="s">
        <v>3</v>
      </c>
      <c r="B4" s="166" t="s">
        <v>0</v>
      </c>
      <c r="C4" s="166"/>
      <c r="D4" s="166"/>
      <c r="E4" s="166"/>
      <c r="F4" s="166"/>
      <c r="G4" s="166"/>
      <c r="H4" s="166" t="s">
        <v>9</v>
      </c>
      <c r="I4" s="166"/>
      <c r="J4" s="166"/>
      <c r="K4" s="166"/>
      <c r="L4" s="166"/>
      <c r="M4" s="166"/>
      <c r="N4" s="166" t="s">
        <v>68</v>
      </c>
      <c r="O4" s="166"/>
      <c r="P4" s="166"/>
      <c r="Q4" s="166"/>
      <c r="R4" s="166"/>
      <c r="S4" s="166"/>
      <c r="T4" s="166" t="s">
        <v>138</v>
      </c>
      <c r="U4" s="166"/>
      <c r="V4" s="166"/>
      <c r="W4" s="166"/>
      <c r="X4" s="166"/>
      <c r="Y4" s="166"/>
      <c r="Z4" s="166" t="s">
        <v>66</v>
      </c>
      <c r="AA4" s="166"/>
      <c r="AB4" s="166"/>
      <c r="AC4" s="166"/>
      <c r="AD4" s="166"/>
      <c r="AE4" s="166"/>
      <c r="AF4" s="166" t="s">
        <v>64</v>
      </c>
      <c r="AG4" s="166"/>
      <c r="AH4" s="166"/>
      <c r="AI4" s="166"/>
      <c r="AJ4" s="166"/>
      <c r="AK4" s="166"/>
      <c r="AL4" s="166" t="s">
        <v>10</v>
      </c>
      <c r="AM4" s="166"/>
      <c r="AN4" s="166"/>
      <c r="AO4" s="166"/>
      <c r="AP4" s="166"/>
      <c r="AQ4" s="166"/>
      <c r="AR4" s="166" t="s">
        <v>119</v>
      </c>
      <c r="AS4" s="166"/>
      <c r="AT4" s="166"/>
      <c r="AU4" s="166"/>
      <c r="AV4" s="166"/>
      <c r="AW4" s="166"/>
      <c r="AX4" s="166" t="s">
        <v>67</v>
      </c>
      <c r="AY4" s="166"/>
      <c r="AZ4" s="166"/>
      <c r="BA4" s="166"/>
      <c r="BB4" s="166"/>
      <c r="BC4" s="166"/>
      <c r="BD4" s="166" t="s">
        <v>65</v>
      </c>
      <c r="BE4" s="166"/>
      <c r="BF4" s="166"/>
      <c r="BG4" s="166"/>
      <c r="BH4" s="166"/>
      <c r="BI4" s="166"/>
      <c r="BK4" s="168" t="s">
        <v>135</v>
      </c>
    </row>
    <row r="5" spans="1:63" ht="55.5" customHeight="1" x14ac:dyDescent="0.25">
      <c r="A5" s="184"/>
      <c r="B5" s="167" t="s">
        <v>60</v>
      </c>
      <c r="C5" s="167"/>
      <c r="D5" s="167"/>
      <c r="E5" s="168" t="s">
        <v>61</v>
      </c>
      <c r="F5" s="169"/>
      <c r="G5" s="169"/>
      <c r="H5" s="170" t="s">
        <v>60</v>
      </c>
      <c r="I5" s="170"/>
      <c r="J5" s="170"/>
      <c r="K5" s="168" t="s">
        <v>61</v>
      </c>
      <c r="L5" s="169"/>
      <c r="M5" s="169"/>
      <c r="N5" s="170" t="s">
        <v>60</v>
      </c>
      <c r="O5" s="170"/>
      <c r="P5" s="170"/>
      <c r="Q5" s="168" t="s">
        <v>61</v>
      </c>
      <c r="R5" s="169"/>
      <c r="S5" s="169"/>
      <c r="T5" s="170" t="s">
        <v>60</v>
      </c>
      <c r="U5" s="170"/>
      <c r="V5" s="170"/>
      <c r="W5" s="168" t="s">
        <v>61</v>
      </c>
      <c r="X5" s="169"/>
      <c r="Y5" s="169"/>
      <c r="Z5" s="170" t="s">
        <v>60</v>
      </c>
      <c r="AA5" s="170"/>
      <c r="AB5" s="170"/>
      <c r="AC5" s="168" t="s">
        <v>61</v>
      </c>
      <c r="AD5" s="169"/>
      <c r="AE5" s="169"/>
      <c r="AF5" s="170" t="s">
        <v>60</v>
      </c>
      <c r="AG5" s="170"/>
      <c r="AH5" s="170"/>
      <c r="AI5" s="168" t="s">
        <v>61</v>
      </c>
      <c r="AJ5" s="169"/>
      <c r="AK5" s="169"/>
      <c r="AL5" s="170" t="s">
        <v>60</v>
      </c>
      <c r="AM5" s="170"/>
      <c r="AN5" s="170"/>
      <c r="AO5" s="168" t="s">
        <v>61</v>
      </c>
      <c r="AP5" s="169"/>
      <c r="AQ5" s="169"/>
      <c r="AR5" s="170" t="s">
        <v>60</v>
      </c>
      <c r="AS5" s="170"/>
      <c r="AT5" s="170"/>
      <c r="AU5" s="168" t="s">
        <v>61</v>
      </c>
      <c r="AV5" s="169"/>
      <c r="AW5" s="169"/>
      <c r="AX5" s="170" t="s">
        <v>60</v>
      </c>
      <c r="AY5" s="170"/>
      <c r="AZ5" s="170"/>
      <c r="BA5" s="168" t="s">
        <v>61</v>
      </c>
      <c r="BB5" s="169"/>
      <c r="BC5" s="169"/>
      <c r="BD5" s="170" t="s">
        <v>60</v>
      </c>
      <c r="BE5" s="170"/>
      <c r="BF5" s="170"/>
      <c r="BG5" s="168" t="s">
        <v>61</v>
      </c>
      <c r="BH5" s="169"/>
      <c r="BI5" s="169"/>
      <c r="BK5" s="169"/>
    </row>
    <row r="6" spans="1:63" ht="15" x14ac:dyDescent="0.25">
      <c r="A6" s="8"/>
      <c r="B6" s="17" t="s">
        <v>1</v>
      </c>
      <c r="C6" s="17" t="s">
        <v>4</v>
      </c>
      <c r="D6" s="17" t="s">
        <v>5</v>
      </c>
      <c r="E6" s="52" t="s">
        <v>1</v>
      </c>
      <c r="F6" s="52" t="s">
        <v>4</v>
      </c>
      <c r="G6" s="52" t="s">
        <v>5</v>
      </c>
      <c r="H6" s="17" t="s">
        <v>1</v>
      </c>
      <c r="I6" s="60" t="s">
        <v>4</v>
      </c>
      <c r="J6" s="60" t="s">
        <v>5</v>
      </c>
      <c r="K6" s="52" t="s">
        <v>1</v>
      </c>
      <c r="L6" s="52" t="s">
        <v>4</v>
      </c>
      <c r="M6" s="52" t="s">
        <v>5</v>
      </c>
      <c r="N6" s="17" t="s">
        <v>1</v>
      </c>
      <c r="O6" s="60" t="s">
        <v>4</v>
      </c>
      <c r="P6" s="60" t="s">
        <v>5</v>
      </c>
      <c r="Q6" s="52" t="s">
        <v>1</v>
      </c>
      <c r="R6" s="52" t="s">
        <v>4</v>
      </c>
      <c r="S6" s="52" t="s">
        <v>5</v>
      </c>
      <c r="T6" s="17" t="s">
        <v>1</v>
      </c>
      <c r="U6" s="60" t="s">
        <v>4</v>
      </c>
      <c r="V6" s="60" t="s">
        <v>5</v>
      </c>
      <c r="W6" s="52" t="s">
        <v>1</v>
      </c>
      <c r="X6" s="52" t="s">
        <v>4</v>
      </c>
      <c r="Y6" s="52" t="s">
        <v>5</v>
      </c>
      <c r="Z6" s="17" t="s">
        <v>1</v>
      </c>
      <c r="AA6" s="60" t="s">
        <v>4</v>
      </c>
      <c r="AB6" s="60" t="s">
        <v>5</v>
      </c>
      <c r="AC6" s="52" t="s">
        <v>1</v>
      </c>
      <c r="AD6" s="52" t="s">
        <v>4</v>
      </c>
      <c r="AE6" s="52" t="s">
        <v>5</v>
      </c>
      <c r="AF6" s="17" t="s">
        <v>1</v>
      </c>
      <c r="AG6" s="60" t="s">
        <v>4</v>
      </c>
      <c r="AH6" s="60" t="s">
        <v>5</v>
      </c>
      <c r="AI6" s="52" t="s">
        <v>1</v>
      </c>
      <c r="AJ6" s="52" t="s">
        <v>4</v>
      </c>
      <c r="AK6" s="52" t="s">
        <v>5</v>
      </c>
      <c r="AL6" s="17" t="s">
        <v>1</v>
      </c>
      <c r="AM6" s="60" t="s">
        <v>4</v>
      </c>
      <c r="AN6" s="60" t="s">
        <v>5</v>
      </c>
      <c r="AO6" s="52" t="s">
        <v>1</v>
      </c>
      <c r="AP6" s="52" t="s">
        <v>4</v>
      </c>
      <c r="AQ6" s="52" t="s">
        <v>5</v>
      </c>
      <c r="AR6" s="17" t="s">
        <v>1</v>
      </c>
      <c r="AS6" s="60" t="s">
        <v>4</v>
      </c>
      <c r="AT6" s="60" t="s">
        <v>5</v>
      </c>
      <c r="AU6" s="52" t="s">
        <v>1</v>
      </c>
      <c r="AV6" s="52" t="s">
        <v>4</v>
      </c>
      <c r="AW6" s="52" t="s">
        <v>5</v>
      </c>
      <c r="AX6" s="17" t="s">
        <v>1</v>
      </c>
      <c r="AY6" s="60" t="s">
        <v>4</v>
      </c>
      <c r="AZ6" s="60" t="s">
        <v>5</v>
      </c>
      <c r="BA6" s="52" t="s">
        <v>1</v>
      </c>
      <c r="BB6" s="52" t="s">
        <v>4</v>
      </c>
      <c r="BC6" s="52" t="s">
        <v>5</v>
      </c>
      <c r="BD6" s="17" t="s">
        <v>1</v>
      </c>
      <c r="BE6" s="60" t="s">
        <v>4</v>
      </c>
      <c r="BF6" s="60" t="s">
        <v>5</v>
      </c>
      <c r="BG6" s="52" t="s">
        <v>1</v>
      </c>
      <c r="BH6" s="52" t="s">
        <v>4</v>
      </c>
      <c r="BI6" s="52" t="s">
        <v>5</v>
      </c>
      <c r="BK6" s="54"/>
    </row>
    <row r="7" spans="1:63" ht="15" x14ac:dyDescent="0.25">
      <c r="A7" s="21" t="s">
        <v>78</v>
      </c>
      <c r="B7" s="48">
        <f>C7+D7</f>
        <v>644</v>
      </c>
      <c r="C7" s="148">
        <v>548</v>
      </c>
      <c r="D7" s="148">
        <v>96</v>
      </c>
      <c r="E7" s="69">
        <f>F7+G7</f>
        <v>1076700.3799999999</v>
      </c>
      <c r="F7" s="3">
        <v>916198.46</v>
      </c>
      <c r="G7" s="3">
        <v>160501.92000000001</v>
      </c>
      <c r="H7" s="51">
        <f>I7+J7</f>
        <v>760</v>
      </c>
      <c r="I7" s="148">
        <v>542</v>
      </c>
      <c r="J7" s="148">
        <v>218</v>
      </c>
      <c r="K7" s="69">
        <f t="shared" ref="K7:K19" si="0">L7+M7</f>
        <v>77674.14</v>
      </c>
      <c r="L7" s="3">
        <v>55393.93</v>
      </c>
      <c r="M7" s="3">
        <v>22280.21</v>
      </c>
      <c r="N7" s="48"/>
      <c r="O7" s="3"/>
      <c r="P7" s="3"/>
      <c r="Q7" s="69"/>
      <c r="R7" s="3"/>
      <c r="S7" s="3"/>
      <c r="T7" s="51">
        <f t="shared" ref="T7:T11" si="1">U7+V7</f>
        <v>1269</v>
      </c>
      <c r="U7" s="11">
        <v>934</v>
      </c>
      <c r="V7" s="11">
        <v>335</v>
      </c>
      <c r="W7" s="69">
        <f t="shared" ref="W7:W19" si="2">X7+Y7</f>
        <v>1170239.4099999999</v>
      </c>
      <c r="X7" s="3">
        <v>861310.96</v>
      </c>
      <c r="Y7" s="3">
        <v>308928.45</v>
      </c>
      <c r="Z7" s="51">
        <f>AA7+AB7</f>
        <v>2846</v>
      </c>
      <c r="AA7" s="148">
        <v>2267</v>
      </c>
      <c r="AB7" s="148">
        <v>579</v>
      </c>
      <c r="AC7" s="69">
        <f t="shared" ref="AC7:AC19" si="3">AD7+AE7</f>
        <v>1814503.7200000002</v>
      </c>
      <c r="AD7" s="3">
        <v>1445354.86</v>
      </c>
      <c r="AE7" s="3">
        <v>369148.86</v>
      </c>
      <c r="AF7" s="51">
        <f t="shared" ref="AF7:AF11" si="4">AG7+AH7</f>
        <v>1017</v>
      </c>
      <c r="AG7" s="148">
        <v>824</v>
      </c>
      <c r="AH7" s="148">
        <v>193</v>
      </c>
      <c r="AI7" s="69">
        <f t="shared" ref="AI7:AI19" si="5">AJ7+AK7</f>
        <v>380534.58</v>
      </c>
      <c r="AJ7" s="3">
        <v>308319.07</v>
      </c>
      <c r="AK7" s="3">
        <v>72215.509999999995</v>
      </c>
      <c r="AL7" s="51">
        <f t="shared" ref="AL7:AL13" si="6">AM7+AN7</f>
        <v>258</v>
      </c>
      <c r="AM7" s="148">
        <v>188</v>
      </c>
      <c r="AN7" s="148">
        <v>70</v>
      </c>
      <c r="AO7" s="69">
        <f t="shared" ref="AO7:AO13" si="7">AP7+AQ7</f>
        <v>3486143.96</v>
      </c>
      <c r="AP7" s="3">
        <v>2540290.9500000002</v>
      </c>
      <c r="AQ7" s="3">
        <v>945853.01</v>
      </c>
      <c r="AR7" s="51">
        <f t="shared" ref="AR7:AR11" si="8">AS7+AT7</f>
        <v>87</v>
      </c>
      <c r="AS7" s="11">
        <v>48</v>
      </c>
      <c r="AT7" s="11">
        <v>39</v>
      </c>
      <c r="AU7" s="69">
        <f t="shared" ref="AU7:AU19" si="9">AV7+AW7</f>
        <v>549187.41</v>
      </c>
      <c r="AV7" s="3">
        <v>302999.95</v>
      </c>
      <c r="AW7" s="3">
        <v>246187.46</v>
      </c>
      <c r="AX7" s="51">
        <f>AY7+AZ7</f>
        <v>1252</v>
      </c>
      <c r="AY7" s="11">
        <v>861</v>
      </c>
      <c r="AZ7" s="11">
        <v>391</v>
      </c>
      <c r="BA7" s="69">
        <f t="shared" ref="BA7:BA19" si="10">BB7+BC7</f>
        <v>124498.88</v>
      </c>
      <c r="BB7" s="3">
        <v>85617.84</v>
      </c>
      <c r="BC7" s="3">
        <v>38881.040000000001</v>
      </c>
      <c r="BD7" s="51">
        <f t="shared" ref="BD7:BD10" si="11">BE7+BF7</f>
        <v>123</v>
      </c>
      <c r="BE7" s="11">
        <v>85</v>
      </c>
      <c r="BF7" s="11">
        <v>38</v>
      </c>
      <c r="BG7" s="69">
        <f t="shared" ref="BG7:BG10" si="12">BH7+BI7</f>
        <v>86262.36</v>
      </c>
      <c r="BH7" s="3">
        <v>59612.2</v>
      </c>
      <c r="BI7" s="3">
        <v>26650.16</v>
      </c>
      <c r="BK7" s="55">
        <f t="shared" ref="BK7:BK38" si="13">E7+K7+Q7+W7+AC7+AI7+AO7+AU7+BA7+BG7</f>
        <v>8765744.8399999999</v>
      </c>
    </row>
    <row r="8" spans="1:63" ht="15" x14ac:dyDescent="0.25">
      <c r="A8" s="21" t="s">
        <v>79</v>
      </c>
      <c r="B8" s="48">
        <f>C8+D8</f>
        <v>3033</v>
      </c>
      <c r="C8" s="148">
        <v>515</v>
      </c>
      <c r="D8" s="148">
        <v>2518</v>
      </c>
      <c r="E8" s="69">
        <f t="shared" ref="E8:E10" si="14">F8+G8</f>
        <v>5070857.5199999996</v>
      </c>
      <c r="F8" s="3">
        <v>861025.92</v>
      </c>
      <c r="G8" s="3">
        <v>4209831.5999999996</v>
      </c>
      <c r="H8" s="51">
        <f>I8+J8</f>
        <v>3511</v>
      </c>
      <c r="I8" s="148">
        <v>426</v>
      </c>
      <c r="J8" s="148">
        <v>3085</v>
      </c>
      <c r="K8" s="69">
        <f t="shared" si="0"/>
        <v>594753.42999999993</v>
      </c>
      <c r="L8" s="3">
        <v>72163.19</v>
      </c>
      <c r="M8" s="3">
        <v>522590.24</v>
      </c>
      <c r="N8" s="48"/>
      <c r="O8" s="3"/>
      <c r="P8" s="3"/>
      <c r="Q8" s="69"/>
      <c r="R8" s="3"/>
      <c r="S8" s="3"/>
      <c r="T8" s="51">
        <f t="shared" si="1"/>
        <v>5993</v>
      </c>
      <c r="U8" s="11">
        <v>719</v>
      </c>
      <c r="V8" s="11">
        <v>5274</v>
      </c>
      <c r="W8" s="69">
        <f t="shared" si="2"/>
        <v>5215484.71</v>
      </c>
      <c r="X8" s="3">
        <v>625718.92000000004</v>
      </c>
      <c r="Y8" s="3">
        <v>4589765.79</v>
      </c>
      <c r="Z8" s="51">
        <f t="shared" ref="Z8:Z11" si="15">AA8+AB8</f>
        <v>13829</v>
      </c>
      <c r="AA8" s="148">
        <v>1735</v>
      </c>
      <c r="AB8" s="148">
        <v>12094</v>
      </c>
      <c r="AC8" s="69">
        <f t="shared" si="3"/>
        <v>12360499.17</v>
      </c>
      <c r="AD8" s="3">
        <v>1550760.44</v>
      </c>
      <c r="AE8" s="3">
        <v>10809738.73</v>
      </c>
      <c r="AF8" s="51">
        <f t="shared" si="4"/>
        <v>5737</v>
      </c>
      <c r="AG8" s="148">
        <v>791</v>
      </c>
      <c r="AH8" s="148">
        <v>4946</v>
      </c>
      <c r="AI8" s="69">
        <f t="shared" si="5"/>
        <v>2584402.9699999997</v>
      </c>
      <c r="AJ8" s="3">
        <v>356329.57</v>
      </c>
      <c r="AK8" s="3">
        <v>2228073.4</v>
      </c>
      <c r="AL8" s="51">
        <f t="shared" si="6"/>
        <v>1576</v>
      </c>
      <c r="AM8" s="148">
        <v>360</v>
      </c>
      <c r="AN8" s="148">
        <v>1216</v>
      </c>
      <c r="AO8" s="69">
        <f t="shared" si="7"/>
        <v>28921395.469999999</v>
      </c>
      <c r="AP8" s="3">
        <v>6606410.1299999999</v>
      </c>
      <c r="AQ8" s="3">
        <v>22314985.34</v>
      </c>
      <c r="AR8" s="51">
        <f t="shared" si="8"/>
        <v>426</v>
      </c>
      <c r="AS8" s="11">
        <v>52</v>
      </c>
      <c r="AT8" s="11">
        <v>374</v>
      </c>
      <c r="AU8" s="69">
        <f t="shared" si="9"/>
        <v>3274959.32</v>
      </c>
      <c r="AV8" s="3">
        <v>399760.29</v>
      </c>
      <c r="AW8" s="3">
        <v>2875199.03</v>
      </c>
      <c r="AX8" s="51">
        <f t="shared" ref="AX8:AX11" si="16">AY8+AZ8</f>
        <v>7215</v>
      </c>
      <c r="AY8" s="11">
        <v>1037</v>
      </c>
      <c r="AZ8" s="11">
        <v>6178</v>
      </c>
      <c r="BA8" s="69">
        <f t="shared" si="10"/>
        <v>928843.5</v>
      </c>
      <c r="BB8" s="3">
        <v>133501.14000000001</v>
      </c>
      <c r="BC8" s="3">
        <v>795342.36</v>
      </c>
      <c r="BD8" s="51">
        <f t="shared" si="11"/>
        <v>533</v>
      </c>
      <c r="BE8" s="11">
        <v>77</v>
      </c>
      <c r="BF8" s="11">
        <v>456</v>
      </c>
      <c r="BG8" s="69">
        <f t="shared" si="12"/>
        <v>397465.44</v>
      </c>
      <c r="BH8" s="3">
        <v>57419.96</v>
      </c>
      <c r="BI8" s="3">
        <v>340045.48</v>
      </c>
      <c r="BK8" s="55">
        <f t="shared" si="13"/>
        <v>59348661.529999994</v>
      </c>
    </row>
    <row r="9" spans="1:63" ht="15" x14ac:dyDescent="0.25">
      <c r="A9" s="21" t="s">
        <v>80</v>
      </c>
      <c r="B9" s="51">
        <f>C9+D9</f>
        <v>1749</v>
      </c>
      <c r="C9" s="148">
        <v>709</v>
      </c>
      <c r="D9" s="148">
        <v>1040</v>
      </c>
      <c r="E9" s="69">
        <f t="shared" si="14"/>
        <v>2924144.35</v>
      </c>
      <c r="F9" s="3">
        <v>1185373.55</v>
      </c>
      <c r="G9" s="3">
        <v>1738770.8</v>
      </c>
      <c r="H9" s="51">
        <f t="shared" ref="H9:H11" si="17">I9+J9</f>
        <v>2536</v>
      </c>
      <c r="I9" s="148">
        <v>830</v>
      </c>
      <c r="J9" s="148">
        <v>1706</v>
      </c>
      <c r="K9" s="69">
        <f t="shared" si="0"/>
        <v>248653.11</v>
      </c>
      <c r="L9" s="3">
        <v>81380.95</v>
      </c>
      <c r="M9" s="3">
        <v>167272.16</v>
      </c>
      <c r="N9" s="48"/>
      <c r="O9" s="3"/>
      <c r="P9" s="3"/>
      <c r="Q9" s="69"/>
      <c r="R9" s="3"/>
      <c r="S9" s="3"/>
      <c r="T9" s="51">
        <f t="shared" si="1"/>
        <v>3058</v>
      </c>
      <c r="U9" s="11">
        <v>1113</v>
      </c>
      <c r="V9" s="11">
        <v>1945</v>
      </c>
      <c r="W9" s="69">
        <f t="shared" si="2"/>
        <v>3120654.44</v>
      </c>
      <c r="X9" s="3">
        <v>1135803.92</v>
      </c>
      <c r="Y9" s="3">
        <v>1984850.52</v>
      </c>
      <c r="Z9" s="51">
        <f t="shared" si="15"/>
        <v>7401</v>
      </c>
      <c r="AA9" s="148">
        <v>2890</v>
      </c>
      <c r="AB9" s="148">
        <v>4511</v>
      </c>
      <c r="AC9" s="69">
        <f t="shared" si="3"/>
        <v>5110544.46</v>
      </c>
      <c r="AD9" s="3">
        <v>1995605.12</v>
      </c>
      <c r="AE9" s="3">
        <v>3114939.34</v>
      </c>
      <c r="AF9" s="51">
        <f t="shared" si="4"/>
        <v>3194</v>
      </c>
      <c r="AG9" s="148">
        <v>1218</v>
      </c>
      <c r="AH9" s="148">
        <v>1976</v>
      </c>
      <c r="AI9" s="69">
        <f t="shared" si="5"/>
        <v>1083838.5899999999</v>
      </c>
      <c r="AJ9" s="3">
        <v>413311.02</v>
      </c>
      <c r="AK9" s="3">
        <v>670527.56999999995</v>
      </c>
      <c r="AL9" s="51">
        <f t="shared" si="6"/>
        <v>671</v>
      </c>
      <c r="AM9" s="148">
        <v>243</v>
      </c>
      <c r="AN9" s="148">
        <v>428</v>
      </c>
      <c r="AO9" s="69">
        <f t="shared" si="7"/>
        <v>8864409.3599999994</v>
      </c>
      <c r="AP9" s="3">
        <v>3210210.84</v>
      </c>
      <c r="AQ9" s="3">
        <v>5654198.5199999996</v>
      </c>
      <c r="AR9" s="51">
        <f t="shared" si="8"/>
        <v>198</v>
      </c>
      <c r="AS9" s="11">
        <v>68</v>
      </c>
      <c r="AT9" s="11">
        <v>130</v>
      </c>
      <c r="AU9" s="69">
        <f t="shared" si="9"/>
        <v>1400839.06</v>
      </c>
      <c r="AV9" s="3">
        <v>481096.24</v>
      </c>
      <c r="AW9" s="3">
        <v>919742.82</v>
      </c>
      <c r="AX9" s="51">
        <f t="shared" si="16"/>
        <v>3724</v>
      </c>
      <c r="AY9" s="11">
        <v>1355</v>
      </c>
      <c r="AZ9" s="11">
        <v>2369</v>
      </c>
      <c r="BA9" s="69">
        <f t="shared" si="10"/>
        <v>370314.56</v>
      </c>
      <c r="BB9" s="3">
        <v>134741.20000000001</v>
      </c>
      <c r="BC9" s="3">
        <v>235573.36</v>
      </c>
      <c r="BD9" s="51">
        <f t="shared" si="11"/>
        <v>296</v>
      </c>
      <c r="BE9" s="11">
        <v>108</v>
      </c>
      <c r="BF9" s="11">
        <v>188</v>
      </c>
      <c r="BG9" s="69">
        <f t="shared" si="12"/>
        <v>207590.72</v>
      </c>
      <c r="BH9" s="3">
        <v>75742.559999999998</v>
      </c>
      <c r="BI9" s="3">
        <v>131848.16</v>
      </c>
      <c r="BK9" s="55">
        <f t="shared" si="13"/>
        <v>23330988.649999995</v>
      </c>
    </row>
    <row r="10" spans="1:63" ht="15" x14ac:dyDescent="0.25">
      <c r="A10" s="21" t="s">
        <v>81</v>
      </c>
      <c r="B10" s="51">
        <f>C10+D10</f>
        <v>1347</v>
      </c>
      <c r="C10" s="148">
        <v>567</v>
      </c>
      <c r="D10" s="148">
        <v>780</v>
      </c>
      <c r="E10" s="69">
        <f t="shared" si="14"/>
        <v>2252042.56</v>
      </c>
      <c r="F10" s="3">
        <v>947964.46</v>
      </c>
      <c r="G10" s="3">
        <v>1304078.1000000001</v>
      </c>
      <c r="H10" s="51">
        <f t="shared" si="17"/>
        <v>1201</v>
      </c>
      <c r="I10" s="148">
        <v>515</v>
      </c>
      <c r="J10" s="148">
        <v>686</v>
      </c>
      <c r="K10" s="69">
        <f t="shared" si="0"/>
        <v>273379.64</v>
      </c>
      <c r="L10" s="3">
        <v>117227.74</v>
      </c>
      <c r="M10" s="3">
        <v>156151.9</v>
      </c>
      <c r="N10" s="48"/>
      <c r="O10" s="3"/>
      <c r="P10" s="3"/>
      <c r="Q10" s="69"/>
      <c r="R10" s="3"/>
      <c r="S10" s="3"/>
      <c r="T10" s="51">
        <f t="shared" si="1"/>
        <v>2818</v>
      </c>
      <c r="U10" s="11">
        <v>1096</v>
      </c>
      <c r="V10" s="11">
        <v>1722</v>
      </c>
      <c r="W10" s="69">
        <f t="shared" si="2"/>
        <v>2443394.67</v>
      </c>
      <c r="X10" s="3">
        <v>950305.38</v>
      </c>
      <c r="Y10" s="3">
        <v>1493089.29</v>
      </c>
      <c r="Z10" s="51">
        <f t="shared" si="15"/>
        <v>5988</v>
      </c>
      <c r="AA10" s="148">
        <v>2536</v>
      </c>
      <c r="AB10" s="148">
        <v>3452</v>
      </c>
      <c r="AC10" s="69">
        <f t="shared" si="3"/>
        <v>4295949.4499999993</v>
      </c>
      <c r="AD10" s="3">
        <v>1819393.42</v>
      </c>
      <c r="AE10" s="3">
        <v>2476556.0299999998</v>
      </c>
      <c r="AF10" s="51">
        <f t="shared" si="4"/>
        <v>2513</v>
      </c>
      <c r="AG10" s="148">
        <v>924</v>
      </c>
      <c r="AH10" s="148">
        <v>1589</v>
      </c>
      <c r="AI10" s="69">
        <f t="shared" si="5"/>
        <v>936653.36</v>
      </c>
      <c r="AJ10" s="3">
        <v>344396.22</v>
      </c>
      <c r="AK10" s="3">
        <v>592257.14</v>
      </c>
      <c r="AL10" s="51">
        <f t="shared" si="6"/>
        <v>560</v>
      </c>
      <c r="AM10" s="148">
        <v>216</v>
      </c>
      <c r="AN10" s="148">
        <v>344</v>
      </c>
      <c r="AO10" s="69">
        <f t="shared" si="7"/>
        <v>7686137.75</v>
      </c>
      <c r="AP10" s="3">
        <v>2964653.13</v>
      </c>
      <c r="AQ10" s="3">
        <v>4721484.62</v>
      </c>
      <c r="AR10" s="51">
        <f t="shared" si="8"/>
        <v>183</v>
      </c>
      <c r="AS10" s="11">
        <v>58</v>
      </c>
      <c r="AT10" s="11">
        <v>125</v>
      </c>
      <c r="AU10" s="69">
        <f t="shared" si="9"/>
        <v>1197565.3799999999</v>
      </c>
      <c r="AV10" s="3">
        <v>379556.24</v>
      </c>
      <c r="AW10" s="3">
        <v>818009.14</v>
      </c>
      <c r="AX10" s="51">
        <f t="shared" si="16"/>
        <v>2439</v>
      </c>
      <c r="AY10" s="11">
        <v>943</v>
      </c>
      <c r="AZ10" s="11">
        <v>1496</v>
      </c>
      <c r="BA10" s="69">
        <f t="shared" si="10"/>
        <v>242534.15999999997</v>
      </c>
      <c r="BB10" s="3">
        <v>93771.92</v>
      </c>
      <c r="BC10" s="3">
        <v>148762.23999999999</v>
      </c>
      <c r="BD10" s="51">
        <f t="shared" si="11"/>
        <v>230</v>
      </c>
      <c r="BE10" s="11">
        <v>89</v>
      </c>
      <c r="BF10" s="11">
        <v>141</v>
      </c>
      <c r="BG10" s="69">
        <f t="shared" si="12"/>
        <v>161303.6</v>
      </c>
      <c r="BH10" s="3">
        <v>62417.48</v>
      </c>
      <c r="BI10" s="3">
        <v>98886.12</v>
      </c>
      <c r="BK10" s="55">
        <f t="shared" si="13"/>
        <v>19488960.57</v>
      </c>
    </row>
    <row r="11" spans="1:63" ht="15" x14ac:dyDescent="0.25">
      <c r="A11" s="21" t="s">
        <v>11</v>
      </c>
      <c r="B11" s="48"/>
      <c r="C11" s="11"/>
      <c r="D11" s="11"/>
      <c r="E11" s="69"/>
      <c r="F11" s="3"/>
      <c r="G11" s="3"/>
      <c r="H11" s="51">
        <f t="shared" si="17"/>
        <v>1118</v>
      </c>
      <c r="I11" s="148">
        <v>277</v>
      </c>
      <c r="J11" s="148">
        <v>841</v>
      </c>
      <c r="K11" s="69">
        <f t="shared" si="0"/>
        <v>91451.34</v>
      </c>
      <c r="L11" s="3">
        <v>22658.34</v>
      </c>
      <c r="M11" s="3">
        <v>68793</v>
      </c>
      <c r="N11" s="48"/>
      <c r="O11" s="3"/>
      <c r="P11" s="3"/>
      <c r="Q11" s="69"/>
      <c r="R11" s="3"/>
      <c r="S11" s="3"/>
      <c r="T11" s="51">
        <f t="shared" si="1"/>
        <v>2703</v>
      </c>
      <c r="U11" s="11">
        <v>632</v>
      </c>
      <c r="V11" s="11">
        <v>2071</v>
      </c>
      <c r="W11" s="69">
        <f t="shared" si="2"/>
        <v>2406096.9699999997</v>
      </c>
      <c r="X11" s="3">
        <v>562579.82999999996</v>
      </c>
      <c r="Y11" s="3">
        <v>1843517.14</v>
      </c>
      <c r="Z11" s="51">
        <f t="shared" si="15"/>
        <v>17515</v>
      </c>
      <c r="AA11" s="148">
        <v>4274</v>
      </c>
      <c r="AB11" s="148">
        <v>13241</v>
      </c>
      <c r="AC11" s="69">
        <f t="shared" si="3"/>
        <v>13205834.870000001</v>
      </c>
      <c r="AD11" s="3">
        <v>3222480.06</v>
      </c>
      <c r="AE11" s="3">
        <v>9983354.8100000005</v>
      </c>
      <c r="AF11" s="51">
        <f t="shared" si="4"/>
        <v>5150</v>
      </c>
      <c r="AG11" s="148">
        <v>1078</v>
      </c>
      <c r="AH11" s="148">
        <v>4072</v>
      </c>
      <c r="AI11" s="69">
        <f t="shared" si="5"/>
        <v>2673859.9700000002</v>
      </c>
      <c r="AJ11" s="3">
        <v>559693.41</v>
      </c>
      <c r="AK11" s="3">
        <v>2114166.56</v>
      </c>
      <c r="AL11" s="51">
        <f t="shared" si="6"/>
        <v>122</v>
      </c>
      <c r="AM11" s="148">
        <v>19</v>
      </c>
      <c r="AN11" s="148">
        <v>103</v>
      </c>
      <c r="AO11" s="69">
        <f t="shared" si="7"/>
        <v>2795474.8899999997</v>
      </c>
      <c r="AP11" s="3">
        <v>435360.84</v>
      </c>
      <c r="AQ11" s="3">
        <v>2360114.0499999998</v>
      </c>
      <c r="AR11" s="51">
        <f t="shared" si="8"/>
        <v>369</v>
      </c>
      <c r="AS11" s="11">
        <v>93</v>
      </c>
      <c r="AT11" s="11">
        <v>276</v>
      </c>
      <c r="AU11" s="69">
        <f t="shared" si="9"/>
        <v>2437810.25</v>
      </c>
      <c r="AV11" s="3">
        <v>614407.46</v>
      </c>
      <c r="AW11" s="3">
        <v>1823402.79</v>
      </c>
      <c r="AX11" s="51">
        <f t="shared" si="16"/>
        <v>7380</v>
      </c>
      <c r="AY11" s="11">
        <v>1781</v>
      </c>
      <c r="AZ11" s="11">
        <v>5599</v>
      </c>
      <c r="BA11" s="69">
        <f t="shared" si="10"/>
        <v>920767.2</v>
      </c>
      <c r="BB11" s="3">
        <v>222206.83</v>
      </c>
      <c r="BC11" s="3">
        <v>698560.37</v>
      </c>
      <c r="BD11" s="48"/>
      <c r="BE11" s="11"/>
      <c r="BF11" s="11"/>
      <c r="BG11" s="69"/>
      <c r="BH11" s="3"/>
      <c r="BI11" s="3"/>
      <c r="BK11" s="55">
        <f t="shared" si="13"/>
        <v>24531295.489999998</v>
      </c>
    </row>
    <row r="12" spans="1:63" ht="15" x14ac:dyDescent="0.25">
      <c r="A12" s="21" t="s">
        <v>12</v>
      </c>
      <c r="B12" s="51"/>
      <c r="C12" s="11"/>
      <c r="D12" s="11"/>
      <c r="E12" s="69"/>
      <c r="F12" s="3"/>
      <c r="G12" s="3"/>
      <c r="H12" s="51">
        <f t="shared" ref="H12:H25" si="18">I12+J12</f>
        <v>1649</v>
      </c>
      <c r="I12" s="148">
        <v>369</v>
      </c>
      <c r="J12" s="148">
        <v>1280</v>
      </c>
      <c r="K12" s="69">
        <f t="shared" si="0"/>
        <v>215244.84999999998</v>
      </c>
      <c r="L12" s="3">
        <v>48165.77</v>
      </c>
      <c r="M12" s="3">
        <v>167079.07999999999</v>
      </c>
      <c r="N12" s="48"/>
      <c r="O12" s="3"/>
      <c r="P12" s="3"/>
      <c r="Q12" s="69"/>
      <c r="R12" s="3"/>
      <c r="S12" s="3"/>
      <c r="T12" s="51">
        <f t="shared" ref="T12:T16" si="19">U12+V12</f>
        <v>2060</v>
      </c>
      <c r="U12" s="11">
        <v>417</v>
      </c>
      <c r="V12" s="11">
        <v>1643</v>
      </c>
      <c r="W12" s="69">
        <f t="shared" si="2"/>
        <v>1876741.21</v>
      </c>
      <c r="X12" s="3">
        <v>379903.44</v>
      </c>
      <c r="Y12" s="3">
        <v>1496837.77</v>
      </c>
      <c r="Z12" s="51">
        <f t="shared" ref="Z12:Z25" si="20">AA12+AB12</f>
        <v>21424</v>
      </c>
      <c r="AA12" s="148">
        <v>4602</v>
      </c>
      <c r="AB12" s="148">
        <v>16822</v>
      </c>
      <c r="AC12" s="69">
        <f t="shared" si="3"/>
        <v>14596901.199999999</v>
      </c>
      <c r="AD12" s="3">
        <v>3135499.41</v>
      </c>
      <c r="AE12" s="3">
        <v>11461401.789999999</v>
      </c>
      <c r="AF12" s="51">
        <f t="shared" ref="AF12:AF16" si="21">AG12+AH12</f>
        <v>5826</v>
      </c>
      <c r="AG12" s="148">
        <v>1088</v>
      </c>
      <c r="AH12" s="148">
        <v>4738</v>
      </c>
      <c r="AI12" s="69">
        <f t="shared" si="5"/>
        <v>3312142.63</v>
      </c>
      <c r="AJ12" s="3">
        <v>618539.51</v>
      </c>
      <c r="AK12" s="3">
        <v>2693603.12</v>
      </c>
      <c r="AL12" s="51">
        <f t="shared" si="6"/>
        <v>397</v>
      </c>
      <c r="AM12" s="148">
        <v>111</v>
      </c>
      <c r="AN12" s="148">
        <v>286</v>
      </c>
      <c r="AO12" s="69">
        <f t="shared" si="7"/>
        <v>7037480.1699999999</v>
      </c>
      <c r="AP12" s="3">
        <v>1967658.18</v>
      </c>
      <c r="AQ12" s="3">
        <v>5069821.99</v>
      </c>
      <c r="AR12" s="51">
        <f t="shared" ref="AR12:AR25" si="22">AS12+AT12</f>
        <v>350</v>
      </c>
      <c r="AS12" s="11">
        <v>70</v>
      </c>
      <c r="AT12" s="11">
        <v>280</v>
      </c>
      <c r="AU12" s="69">
        <f t="shared" si="9"/>
        <v>2382811.1399999997</v>
      </c>
      <c r="AV12" s="3">
        <v>476562.23</v>
      </c>
      <c r="AW12" s="3">
        <v>1906248.91</v>
      </c>
      <c r="AX12" s="51">
        <f t="shared" ref="AX12:AX19" si="23">AY12+AZ12</f>
        <v>5926</v>
      </c>
      <c r="AY12" s="11">
        <v>1205</v>
      </c>
      <c r="AZ12" s="11">
        <v>4721</v>
      </c>
      <c r="BA12" s="69">
        <f t="shared" si="10"/>
        <v>757491.44</v>
      </c>
      <c r="BB12" s="3">
        <v>154029.22</v>
      </c>
      <c r="BC12" s="3">
        <v>603462.22</v>
      </c>
      <c r="BD12" s="51">
        <f t="shared" ref="BD12:BD14" si="24">BE12+BF12</f>
        <v>375</v>
      </c>
      <c r="BE12" s="11">
        <v>76</v>
      </c>
      <c r="BF12" s="11">
        <v>299</v>
      </c>
      <c r="BG12" s="69">
        <f t="shared" ref="BG12:BG14" si="25">BH12+BI12</f>
        <v>262995</v>
      </c>
      <c r="BH12" s="3">
        <v>53300.32</v>
      </c>
      <c r="BI12" s="3">
        <v>209694.68</v>
      </c>
      <c r="BK12" s="55">
        <f t="shared" si="13"/>
        <v>30441807.640000004</v>
      </c>
    </row>
    <row r="13" spans="1:63" ht="30" x14ac:dyDescent="0.25">
      <c r="A13" s="21" t="s">
        <v>13</v>
      </c>
      <c r="B13" s="51"/>
      <c r="C13" s="11"/>
      <c r="D13" s="11"/>
      <c r="E13" s="69"/>
      <c r="F13" s="3"/>
      <c r="G13" s="3"/>
      <c r="H13" s="51">
        <f t="shared" si="18"/>
        <v>8142</v>
      </c>
      <c r="I13" s="148">
        <v>2943</v>
      </c>
      <c r="J13" s="148">
        <v>5199</v>
      </c>
      <c r="K13" s="69">
        <f t="shared" si="0"/>
        <v>848983.04000000004</v>
      </c>
      <c r="L13" s="3">
        <v>306872.65000000002</v>
      </c>
      <c r="M13" s="3">
        <v>542110.39</v>
      </c>
      <c r="N13" s="51">
        <f t="shared" ref="N13" si="26">O13+P13</f>
        <v>2925</v>
      </c>
      <c r="O13" s="148">
        <v>952</v>
      </c>
      <c r="P13" s="148">
        <v>1973</v>
      </c>
      <c r="Q13" s="69">
        <f t="shared" ref="Q13" si="27">R13+S13</f>
        <v>1358842.6099999999</v>
      </c>
      <c r="R13" s="3">
        <v>442262.62</v>
      </c>
      <c r="S13" s="3">
        <v>916579.99</v>
      </c>
      <c r="T13" s="51">
        <f t="shared" si="19"/>
        <v>11085</v>
      </c>
      <c r="U13" s="11">
        <v>3387</v>
      </c>
      <c r="V13" s="11">
        <v>7698</v>
      </c>
      <c r="W13" s="69">
        <f t="shared" si="2"/>
        <v>9732979.9600000009</v>
      </c>
      <c r="X13" s="3">
        <v>2973892.93</v>
      </c>
      <c r="Y13" s="3">
        <v>6759087.0300000003</v>
      </c>
      <c r="Z13" s="51">
        <f t="shared" si="20"/>
        <v>22408</v>
      </c>
      <c r="AA13" s="148">
        <v>7706</v>
      </c>
      <c r="AB13" s="148">
        <v>14702</v>
      </c>
      <c r="AC13" s="69">
        <f t="shared" si="3"/>
        <v>20133238.390000001</v>
      </c>
      <c r="AD13" s="3">
        <v>6923720.7699999996</v>
      </c>
      <c r="AE13" s="3">
        <v>13209517.619999999</v>
      </c>
      <c r="AF13" s="51">
        <f t="shared" si="21"/>
        <v>3204</v>
      </c>
      <c r="AG13" s="148">
        <v>40</v>
      </c>
      <c r="AH13" s="148">
        <v>3164</v>
      </c>
      <c r="AI13" s="69">
        <f t="shared" si="5"/>
        <v>2196678.8000000003</v>
      </c>
      <c r="AJ13" s="3">
        <v>27424.2</v>
      </c>
      <c r="AK13" s="3">
        <v>2169254.6</v>
      </c>
      <c r="AL13" s="51">
        <f t="shared" si="6"/>
        <v>3491</v>
      </c>
      <c r="AM13" s="148">
        <v>1158</v>
      </c>
      <c r="AN13" s="148">
        <v>2333</v>
      </c>
      <c r="AO13" s="69">
        <f t="shared" si="7"/>
        <v>72466054.49000001</v>
      </c>
      <c r="AP13" s="3">
        <v>24037723.030000001</v>
      </c>
      <c r="AQ13" s="3">
        <v>48428331.460000001</v>
      </c>
      <c r="AR13" s="51">
        <f t="shared" si="22"/>
        <v>690</v>
      </c>
      <c r="AS13" s="11">
        <v>222</v>
      </c>
      <c r="AT13" s="11">
        <v>468</v>
      </c>
      <c r="AU13" s="69">
        <f t="shared" si="9"/>
        <v>8377731.3799999999</v>
      </c>
      <c r="AV13" s="3">
        <v>2695444.01</v>
      </c>
      <c r="AW13" s="3">
        <v>5682287.3700000001</v>
      </c>
      <c r="AX13" s="51">
        <f t="shared" si="23"/>
        <v>4308</v>
      </c>
      <c r="AY13" s="11">
        <v>1294</v>
      </c>
      <c r="AZ13" s="11">
        <v>3014</v>
      </c>
      <c r="BA13" s="69">
        <f t="shared" si="10"/>
        <v>2256319.5699999998</v>
      </c>
      <c r="BB13" s="3">
        <v>677733.87</v>
      </c>
      <c r="BC13" s="3">
        <v>1578585.7</v>
      </c>
      <c r="BD13" s="51">
        <f t="shared" si="24"/>
        <v>4088</v>
      </c>
      <c r="BE13" s="11">
        <v>1228</v>
      </c>
      <c r="BF13" s="11">
        <v>2860</v>
      </c>
      <c r="BG13" s="69">
        <f t="shared" si="25"/>
        <v>3410946.15</v>
      </c>
      <c r="BH13" s="3">
        <v>1024618.85</v>
      </c>
      <c r="BI13" s="3">
        <v>2386327.2999999998</v>
      </c>
      <c r="BK13" s="55">
        <f t="shared" si="13"/>
        <v>120781774.39</v>
      </c>
    </row>
    <row r="14" spans="1:63" ht="20.25" customHeight="1" x14ac:dyDescent="0.25">
      <c r="A14" s="21" t="s">
        <v>14</v>
      </c>
      <c r="B14" s="48"/>
      <c r="C14" s="11"/>
      <c r="D14" s="11"/>
      <c r="E14" s="69"/>
      <c r="F14" s="3"/>
      <c r="G14" s="3"/>
      <c r="H14" s="51">
        <f t="shared" si="18"/>
        <v>3862</v>
      </c>
      <c r="I14" s="148">
        <v>1170</v>
      </c>
      <c r="J14" s="148">
        <v>2692</v>
      </c>
      <c r="K14" s="69">
        <f t="shared" si="0"/>
        <v>343326.3</v>
      </c>
      <c r="L14" s="3">
        <v>104011.33</v>
      </c>
      <c r="M14" s="3">
        <v>239314.97</v>
      </c>
      <c r="N14" s="48"/>
      <c r="O14" s="3"/>
      <c r="P14" s="3"/>
      <c r="Q14" s="69"/>
      <c r="R14" s="3"/>
      <c r="S14" s="3"/>
      <c r="T14" s="51">
        <f t="shared" si="19"/>
        <v>4852</v>
      </c>
      <c r="U14" s="11">
        <v>1338</v>
      </c>
      <c r="V14" s="11">
        <v>3514</v>
      </c>
      <c r="W14" s="69">
        <f t="shared" si="2"/>
        <v>4254280.41</v>
      </c>
      <c r="X14" s="3">
        <v>1173171.31</v>
      </c>
      <c r="Y14" s="3">
        <v>3081109.1</v>
      </c>
      <c r="Z14" s="51">
        <f t="shared" si="20"/>
        <v>35251</v>
      </c>
      <c r="AA14" s="148">
        <v>10921</v>
      </c>
      <c r="AB14" s="148">
        <v>24330</v>
      </c>
      <c r="AC14" s="69">
        <f t="shared" si="3"/>
        <v>22864663.629999999</v>
      </c>
      <c r="AD14" s="3">
        <v>7083628.5899999999</v>
      </c>
      <c r="AE14" s="3">
        <v>15781035.039999999</v>
      </c>
      <c r="AF14" s="51">
        <f t="shared" si="21"/>
        <v>6123</v>
      </c>
      <c r="AG14" s="148">
        <v>1585</v>
      </c>
      <c r="AH14" s="148">
        <v>4538</v>
      </c>
      <c r="AI14" s="69">
        <f t="shared" si="5"/>
        <v>2355907.92</v>
      </c>
      <c r="AJ14" s="3">
        <v>609850.41</v>
      </c>
      <c r="AK14" s="3">
        <v>1746057.51</v>
      </c>
      <c r="AL14" s="51"/>
      <c r="AM14" s="11"/>
      <c r="AN14" s="11"/>
      <c r="AO14" s="69"/>
      <c r="AP14" s="3"/>
      <c r="AQ14" s="3"/>
      <c r="AR14" s="51">
        <f t="shared" si="22"/>
        <v>781</v>
      </c>
      <c r="AS14" s="11">
        <v>251</v>
      </c>
      <c r="AT14" s="11">
        <v>530</v>
      </c>
      <c r="AU14" s="69">
        <f t="shared" si="9"/>
        <v>5206196.41</v>
      </c>
      <c r="AV14" s="3">
        <v>1673182.2</v>
      </c>
      <c r="AW14" s="3">
        <v>3533014.21</v>
      </c>
      <c r="AX14" s="51">
        <f t="shared" si="23"/>
        <v>11961</v>
      </c>
      <c r="AY14" s="11">
        <v>3710</v>
      </c>
      <c r="AZ14" s="11">
        <v>8251</v>
      </c>
      <c r="BA14" s="69">
        <f t="shared" si="10"/>
        <v>2586234.59</v>
      </c>
      <c r="BB14" s="3">
        <v>802184.63</v>
      </c>
      <c r="BC14" s="3">
        <v>1784049.96</v>
      </c>
      <c r="BD14" s="51">
        <f t="shared" si="24"/>
        <v>1607</v>
      </c>
      <c r="BE14" s="11">
        <v>498</v>
      </c>
      <c r="BF14" s="11">
        <v>1109</v>
      </c>
      <c r="BG14" s="69">
        <f t="shared" si="25"/>
        <v>689596.21</v>
      </c>
      <c r="BH14" s="3">
        <v>213701.87</v>
      </c>
      <c r="BI14" s="3">
        <v>475894.34</v>
      </c>
      <c r="BK14" s="55">
        <f t="shared" si="13"/>
        <v>38300205.470000006</v>
      </c>
    </row>
    <row r="15" spans="1:63" ht="15" x14ac:dyDescent="0.25">
      <c r="A15" s="21" t="s">
        <v>15</v>
      </c>
      <c r="B15" s="48"/>
      <c r="C15" s="11"/>
      <c r="D15" s="11"/>
      <c r="E15" s="69"/>
      <c r="F15" s="3"/>
      <c r="G15" s="3"/>
      <c r="H15" s="51">
        <f t="shared" si="18"/>
        <v>670</v>
      </c>
      <c r="I15" s="148">
        <v>205</v>
      </c>
      <c r="J15" s="148">
        <v>465</v>
      </c>
      <c r="K15" s="69">
        <f t="shared" si="0"/>
        <v>155253.59</v>
      </c>
      <c r="L15" s="3">
        <v>47502.96</v>
      </c>
      <c r="M15" s="3">
        <v>107750.63</v>
      </c>
      <c r="N15" s="48"/>
      <c r="O15" s="3"/>
      <c r="P15" s="3"/>
      <c r="Q15" s="69"/>
      <c r="R15" s="3"/>
      <c r="S15" s="3"/>
      <c r="T15" s="51">
        <f t="shared" si="19"/>
        <v>2200</v>
      </c>
      <c r="U15" s="11">
        <v>769</v>
      </c>
      <c r="V15" s="11">
        <v>1431</v>
      </c>
      <c r="W15" s="69">
        <f t="shared" si="2"/>
        <v>1917984.29</v>
      </c>
      <c r="X15" s="3">
        <v>670422.68999999994</v>
      </c>
      <c r="Y15" s="3">
        <v>1247561.6000000001</v>
      </c>
      <c r="Z15" s="51">
        <f t="shared" si="20"/>
        <v>15609</v>
      </c>
      <c r="AA15" s="148">
        <v>5701</v>
      </c>
      <c r="AB15" s="148">
        <v>9908</v>
      </c>
      <c r="AC15" s="69">
        <f t="shared" si="3"/>
        <v>9314265.6099999994</v>
      </c>
      <c r="AD15" s="3">
        <v>3401923.78</v>
      </c>
      <c r="AE15" s="3">
        <v>5912341.8300000001</v>
      </c>
      <c r="AF15" s="51">
        <f t="shared" si="21"/>
        <v>4668</v>
      </c>
      <c r="AG15" s="148">
        <v>1772</v>
      </c>
      <c r="AH15" s="148">
        <v>2896</v>
      </c>
      <c r="AI15" s="69">
        <f t="shared" si="5"/>
        <v>2592876.37</v>
      </c>
      <c r="AJ15" s="3">
        <v>984270.98</v>
      </c>
      <c r="AK15" s="3">
        <v>1608605.39</v>
      </c>
      <c r="AL15" s="51"/>
      <c r="AM15" s="11"/>
      <c r="AN15" s="11"/>
      <c r="AO15" s="69"/>
      <c r="AP15" s="3"/>
      <c r="AQ15" s="3"/>
      <c r="AR15" s="51">
        <f t="shared" si="22"/>
        <v>114</v>
      </c>
      <c r="AS15" s="11">
        <v>33</v>
      </c>
      <c r="AT15" s="11">
        <v>81</v>
      </c>
      <c r="AU15" s="69">
        <f t="shared" si="9"/>
        <v>747454.19</v>
      </c>
      <c r="AV15" s="3">
        <v>216368.32</v>
      </c>
      <c r="AW15" s="3">
        <v>531085.87</v>
      </c>
      <c r="AX15" s="51">
        <f t="shared" si="23"/>
        <v>6814</v>
      </c>
      <c r="AY15" s="11">
        <v>2476</v>
      </c>
      <c r="AZ15" s="11">
        <v>4338</v>
      </c>
      <c r="BA15" s="69">
        <f t="shared" si="10"/>
        <v>677584.15999999992</v>
      </c>
      <c r="BB15" s="3">
        <v>246213.44</v>
      </c>
      <c r="BC15" s="3">
        <v>431370.72</v>
      </c>
      <c r="BD15" s="48"/>
      <c r="BE15" s="11"/>
      <c r="BF15" s="11"/>
      <c r="BG15" s="69"/>
      <c r="BH15" s="3"/>
      <c r="BI15" s="3"/>
      <c r="BK15" s="55">
        <f t="shared" si="13"/>
        <v>15405418.209999999</v>
      </c>
    </row>
    <row r="16" spans="1:63" ht="15" x14ac:dyDescent="0.25">
      <c r="A16" s="21" t="s">
        <v>16</v>
      </c>
      <c r="B16" s="48"/>
      <c r="C16" s="11"/>
      <c r="D16" s="11"/>
      <c r="E16" s="69"/>
      <c r="F16" s="3"/>
      <c r="G16" s="3"/>
      <c r="H16" s="51">
        <f t="shared" si="18"/>
        <v>1491</v>
      </c>
      <c r="I16" s="148">
        <v>411</v>
      </c>
      <c r="J16" s="148">
        <v>1080</v>
      </c>
      <c r="K16" s="69">
        <f t="shared" si="0"/>
        <v>119114.45999999999</v>
      </c>
      <c r="L16" s="3">
        <v>32834.370000000003</v>
      </c>
      <c r="M16" s="3">
        <v>86280.09</v>
      </c>
      <c r="N16" s="51"/>
      <c r="O16" s="11"/>
      <c r="P16" s="11"/>
      <c r="Q16" s="69"/>
      <c r="R16" s="3"/>
      <c r="S16" s="3"/>
      <c r="T16" s="51">
        <f t="shared" si="19"/>
        <v>7350</v>
      </c>
      <c r="U16" s="11">
        <v>1835</v>
      </c>
      <c r="V16" s="11">
        <v>5515</v>
      </c>
      <c r="W16" s="69">
        <f t="shared" si="2"/>
        <v>6507553.8200000003</v>
      </c>
      <c r="X16" s="3">
        <v>1624675</v>
      </c>
      <c r="Y16" s="3">
        <v>4882878.82</v>
      </c>
      <c r="Z16" s="51">
        <f t="shared" si="20"/>
        <v>42996</v>
      </c>
      <c r="AA16" s="148">
        <v>12290</v>
      </c>
      <c r="AB16" s="148">
        <v>30706</v>
      </c>
      <c r="AC16" s="69">
        <f t="shared" si="3"/>
        <v>29361705.799999997</v>
      </c>
      <c r="AD16" s="3">
        <v>8392765.9399999995</v>
      </c>
      <c r="AE16" s="3">
        <v>20968939.859999999</v>
      </c>
      <c r="AF16" s="51">
        <f t="shared" si="21"/>
        <v>13233</v>
      </c>
      <c r="AG16" s="148">
        <v>3694</v>
      </c>
      <c r="AH16" s="148">
        <v>9539</v>
      </c>
      <c r="AI16" s="69">
        <f t="shared" si="5"/>
        <v>6465919.8499999996</v>
      </c>
      <c r="AJ16" s="3">
        <v>1804965.46</v>
      </c>
      <c r="AK16" s="3">
        <v>4660954.3899999997</v>
      </c>
      <c r="AL16" s="51"/>
      <c r="AM16" s="11"/>
      <c r="AN16" s="11"/>
      <c r="AO16" s="69"/>
      <c r="AP16" s="3"/>
      <c r="AQ16" s="3"/>
      <c r="AR16" s="51">
        <f t="shared" si="22"/>
        <v>1139</v>
      </c>
      <c r="AS16" s="11">
        <v>308</v>
      </c>
      <c r="AT16" s="11">
        <v>831</v>
      </c>
      <c r="AU16" s="69">
        <f t="shared" si="9"/>
        <v>7663355.2000000002</v>
      </c>
      <c r="AV16" s="3">
        <v>2072268.13</v>
      </c>
      <c r="AW16" s="3">
        <v>5591087.0700000003</v>
      </c>
      <c r="AX16" s="51">
        <f t="shared" si="23"/>
        <v>17200</v>
      </c>
      <c r="AY16" s="11">
        <v>4614</v>
      </c>
      <c r="AZ16" s="11">
        <v>12586</v>
      </c>
      <c r="BA16" s="69">
        <f t="shared" si="10"/>
        <v>2121548</v>
      </c>
      <c r="BB16" s="3">
        <v>569117.59</v>
      </c>
      <c r="BC16" s="3">
        <v>1552430.41</v>
      </c>
      <c r="BD16" s="51">
        <f t="shared" ref="BD16:BD23" si="28">BE16+BF16</f>
        <v>1641</v>
      </c>
      <c r="BE16" s="11">
        <v>440</v>
      </c>
      <c r="BF16" s="11">
        <v>1201</v>
      </c>
      <c r="BG16" s="69">
        <f t="shared" ref="BG16:BG27" si="29">BH16+BI16</f>
        <v>433995.26999999996</v>
      </c>
      <c r="BH16" s="3">
        <v>116366.8</v>
      </c>
      <c r="BI16" s="3">
        <v>317628.46999999997</v>
      </c>
      <c r="BK16" s="55">
        <f t="shared" si="13"/>
        <v>52673192.400000006</v>
      </c>
    </row>
    <row r="17" spans="1:66" ht="15" x14ac:dyDescent="0.25">
      <c r="A17" s="21" t="s">
        <v>17</v>
      </c>
      <c r="B17" s="48"/>
      <c r="C17" s="11"/>
      <c r="D17" s="11"/>
      <c r="E17" s="69"/>
      <c r="F17" s="3"/>
      <c r="G17" s="3"/>
      <c r="H17" s="51">
        <f t="shared" si="18"/>
        <v>6801</v>
      </c>
      <c r="I17" s="148">
        <v>2342</v>
      </c>
      <c r="J17" s="148">
        <v>4459</v>
      </c>
      <c r="K17" s="69">
        <f t="shared" si="0"/>
        <v>1770728.98</v>
      </c>
      <c r="L17" s="3">
        <v>609770.22</v>
      </c>
      <c r="M17" s="3">
        <v>1160958.76</v>
      </c>
      <c r="N17" s="48"/>
      <c r="O17" s="3"/>
      <c r="P17" s="3"/>
      <c r="Q17" s="69"/>
      <c r="R17" s="3"/>
      <c r="S17" s="3"/>
      <c r="T17" s="51">
        <f t="shared" ref="T17:T25" si="30">U17+V17</f>
        <v>2424</v>
      </c>
      <c r="U17" s="11">
        <v>890</v>
      </c>
      <c r="V17" s="11">
        <v>1534</v>
      </c>
      <c r="W17" s="69">
        <f t="shared" si="2"/>
        <v>1803066.9100000001</v>
      </c>
      <c r="X17" s="3">
        <v>662017.14</v>
      </c>
      <c r="Y17" s="3">
        <v>1141049.77</v>
      </c>
      <c r="Z17" s="51">
        <f t="shared" si="20"/>
        <v>29914</v>
      </c>
      <c r="AA17" s="148">
        <v>10671</v>
      </c>
      <c r="AB17" s="148">
        <v>19243</v>
      </c>
      <c r="AC17" s="69">
        <f t="shared" si="3"/>
        <v>20954128.850000001</v>
      </c>
      <c r="AD17" s="3">
        <v>7474811.4199999999</v>
      </c>
      <c r="AE17" s="3">
        <v>13479317.43</v>
      </c>
      <c r="AF17" s="51">
        <f t="shared" ref="AF17:AF25" si="31">AG17+AH17</f>
        <v>3310</v>
      </c>
      <c r="AG17" s="148">
        <v>1355</v>
      </c>
      <c r="AH17" s="148">
        <v>1955</v>
      </c>
      <c r="AI17" s="69">
        <f t="shared" si="5"/>
        <v>1411995.49</v>
      </c>
      <c r="AJ17" s="3">
        <v>578022.31999999995</v>
      </c>
      <c r="AK17" s="3">
        <v>833973.17</v>
      </c>
      <c r="AL17" s="48"/>
      <c r="AM17" s="3"/>
      <c r="AN17" s="3"/>
      <c r="AO17" s="69"/>
      <c r="AP17" s="3"/>
      <c r="AQ17" s="3"/>
      <c r="AR17" s="51">
        <f t="shared" si="22"/>
        <v>546</v>
      </c>
      <c r="AS17" s="11">
        <v>180</v>
      </c>
      <c r="AT17" s="11">
        <v>366</v>
      </c>
      <c r="AU17" s="69">
        <f t="shared" si="9"/>
        <v>3691789.44</v>
      </c>
      <c r="AV17" s="3">
        <v>1217073.44</v>
      </c>
      <c r="AW17" s="3">
        <v>2474716</v>
      </c>
      <c r="AX17" s="51">
        <f t="shared" si="23"/>
        <v>6462</v>
      </c>
      <c r="AY17" s="11">
        <v>2229</v>
      </c>
      <c r="AZ17" s="11">
        <v>4233</v>
      </c>
      <c r="BA17" s="69">
        <f t="shared" si="10"/>
        <v>770420.88</v>
      </c>
      <c r="BB17" s="3">
        <v>265748.71000000002</v>
      </c>
      <c r="BC17" s="3">
        <v>504672.17</v>
      </c>
      <c r="BD17" s="51">
        <f t="shared" si="28"/>
        <v>345</v>
      </c>
      <c r="BE17" s="11">
        <v>119</v>
      </c>
      <c r="BF17" s="11">
        <v>226</v>
      </c>
      <c r="BG17" s="69">
        <f t="shared" si="29"/>
        <v>142690.65</v>
      </c>
      <c r="BH17" s="3">
        <v>49217.93</v>
      </c>
      <c r="BI17" s="3">
        <v>93472.72</v>
      </c>
      <c r="BJ17" s="1"/>
      <c r="BK17" s="55">
        <f t="shared" si="13"/>
        <v>30544821.199999999</v>
      </c>
      <c r="BL17" s="4"/>
    </row>
    <row r="18" spans="1:66" ht="15" x14ac:dyDescent="0.25">
      <c r="A18" s="21" t="s">
        <v>18</v>
      </c>
      <c r="B18" s="48"/>
      <c r="C18" s="11"/>
      <c r="D18" s="11"/>
      <c r="E18" s="69"/>
      <c r="F18" s="3"/>
      <c r="G18" s="3"/>
      <c r="H18" s="51">
        <f t="shared" si="18"/>
        <v>765</v>
      </c>
      <c r="I18" s="148">
        <v>262</v>
      </c>
      <c r="J18" s="148">
        <v>503</v>
      </c>
      <c r="K18" s="69">
        <f t="shared" si="0"/>
        <v>57027.54</v>
      </c>
      <c r="L18" s="3">
        <v>19531</v>
      </c>
      <c r="M18" s="3">
        <v>37496.54</v>
      </c>
      <c r="N18" s="48"/>
      <c r="O18" s="3"/>
      <c r="P18" s="3"/>
      <c r="Q18" s="69"/>
      <c r="R18" s="3"/>
      <c r="S18" s="3"/>
      <c r="T18" s="51">
        <f t="shared" si="30"/>
        <v>2311</v>
      </c>
      <c r="U18" s="11">
        <v>817</v>
      </c>
      <c r="V18" s="11">
        <v>1494</v>
      </c>
      <c r="W18" s="69">
        <f t="shared" si="2"/>
        <v>2268678.23</v>
      </c>
      <c r="X18" s="3">
        <v>802038.13</v>
      </c>
      <c r="Y18" s="3">
        <v>1466640.1</v>
      </c>
      <c r="Z18" s="51">
        <f t="shared" si="20"/>
        <v>15799</v>
      </c>
      <c r="AA18" s="148">
        <v>5491</v>
      </c>
      <c r="AB18" s="148">
        <v>10308</v>
      </c>
      <c r="AC18" s="69">
        <f t="shared" si="3"/>
        <v>9596486.4800000004</v>
      </c>
      <c r="AD18" s="3">
        <v>3335293.83</v>
      </c>
      <c r="AE18" s="3">
        <v>6261192.6500000004</v>
      </c>
      <c r="AF18" s="51">
        <f t="shared" si="31"/>
        <v>4256</v>
      </c>
      <c r="AG18" s="148">
        <v>1419</v>
      </c>
      <c r="AH18" s="148">
        <v>2837</v>
      </c>
      <c r="AI18" s="69">
        <f t="shared" si="5"/>
        <v>2393240.73</v>
      </c>
      <c r="AJ18" s="3">
        <v>797934.35</v>
      </c>
      <c r="AK18" s="3">
        <v>1595306.38</v>
      </c>
      <c r="AL18" s="48"/>
      <c r="AM18" s="3"/>
      <c r="AN18" s="3"/>
      <c r="AO18" s="69"/>
      <c r="AP18" s="3"/>
      <c r="AQ18" s="3"/>
      <c r="AR18" s="51">
        <f t="shared" si="22"/>
        <v>166</v>
      </c>
      <c r="AS18" s="11">
        <v>50</v>
      </c>
      <c r="AT18" s="11">
        <v>116</v>
      </c>
      <c r="AU18" s="69">
        <f t="shared" si="9"/>
        <v>1086049.5899999999</v>
      </c>
      <c r="AV18" s="3">
        <v>327123.37</v>
      </c>
      <c r="AW18" s="3">
        <v>758926.22</v>
      </c>
      <c r="AX18" s="51">
        <f t="shared" si="23"/>
        <v>7313</v>
      </c>
      <c r="AY18" s="11">
        <v>2321</v>
      </c>
      <c r="AZ18" s="11">
        <v>4992</v>
      </c>
      <c r="BA18" s="69">
        <f t="shared" si="10"/>
        <v>727204.72</v>
      </c>
      <c r="BB18" s="3">
        <v>230800.24</v>
      </c>
      <c r="BC18" s="3">
        <v>496404.47999999998</v>
      </c>
      <c r="BD18" s="51">
        <f t="shared" si="28"/>
        <v>138</v>
      </c>
      <c r="BE18" s="11">
        <v>44</v>
      </c>
      <c r="BF18" s="11">
        <v>94</v>
      </c>
      <c r="BG18" s="69">
        <f t="shared" si="29"/>
        <v>36496.86</v>
      </c>
      <c r="BH18" s="3">
        <v>11636.68</v>
      </c>
      <c r="BI18" s="3">
        <v>24860.18</v>
      </c>
      <c r="BK18" s="55">
        <f t="shared" si="13"/>
        <v>16165184.15</v>
      </c>
    </row>
    <row r="19" spans="1:66" ht="30" x14ac:dyDescent="0.25">
      <c r="A19" s="21" t="s">
        <v>19</v>
      </c>
      <c r="B19" s="48"/>
      <c r="C19" s="11"/>
      <c r="D19" s="11"/>
      <c r="E19" s="69"/>
      <c r="F19" s="3"/>
      <c r="G19" s="3"/>
      <c r="H19" s="51">
        <f t="shared" si="18"/>
        <v>11929</v>
      </c>
      <c r="I19" s="148">
        <v>2868</v>
      </c>
      <c r="J19" s="148">
        <v>9061</v>
      </c>
      <c r="K19" s="69">
        <f t="shared" si="0"/>
        <v>1245641.0899999999</v>
      </c>
      <c r="L19" s="3">
        <v>299480.14</v>
      </c>
      <c r="M19" s="3">
        <v>946160.95</v>
      </c>
      <c r="N19" s="48"/>
      <c r="O19" s="3"/>
      <c r="P19" s="3"/>
      <c r="Q19" s="69"/>
      <c r="R19" s="3"/>
      <c r="S19" s="3"/>
      <c r="T19" s="51">
        <f t="shared" si="30"/>
        <v>41422</v>
      </c>
      <c r="U19" s="11">
        <v>10062</v>
      </c>
      <c r="V19" s="11">
        <v>31360</v>
      </c>
      <c r="W19" s="69">
        <f t="shared" si="2"/>
        <v>36654647.370000005</v>
      </c>
      <c r="X19" s="3">
        <v>8903941.4299999997</v>
      </c>
      <c r="Y19" s="3">
        <v>27750705.940000001</v>
      </c>
      <c r="Z19" s="51">
        <f t="shared" si="20"/>
        <v>49707</v>
      </c>
      <c r="AA19" s="148">
        <v>12192</v>
      </c>
      <c r="AB19" s="148">
        <v>37515</v>
      </c>
      <c r="AC19" s="69">
        <f t="shared" si="3"/>
        <v>48134708.519999996</v>
      </c>
      <c r="AD19" s="3">
        <v>11806352.550000001</v>
      </c>
      <c r="AE19" s="3">
        <v>36328355.969999999</v>
      </c>
      <c r="AF19" s="51">
        <f t="shared" si="31"/>
        <v>9447</v>
      </c>
      <c r="AG19" s="148">
        <v>2994</v>
      </c>
      <c r="AH19" s="148">
        <v>6453</v>
      </c>
      <c r="AI19" s="69">
        <f t="shared" si="5"/>
        <v>6074547.0800000001</v>
      </c>
      <c r="AJ19" s="3">
        <v>1925181.96</v>
      </c>
      <c r="AK19" s="3">
        <v>4149365.12</v>
      </c>
      <c r="AL19" s="51">
        <f t="shared" ref="AL19:AL23" si="32">AM19+AN19</f>
        <v>833</v>
      </c>
      <c r="AM19" s="148">
        <v>139</v>
      </c>
      <c r="AN19" s="148">
        <v>694</v>
      </c>
      <c r="AO19" s="69">
        <f t="shared" ref="AO19:AO45" si="33">AP19+AQ19</f>
        <v>20438868.889999997</v>
      </c>
      <c r="AP19" s="3">
        <v>3410567.56</v>
      </c>
      <c r="AQ19" s="3">
        <v>17028301.329999998</v>
      </c>
      <c r="AR19" s="51">
        <f t="shared" si="22"/>
        <v>1330</v>
      </c>
      <c r="AS19" s="11">
        <v>265</v>
      </c>
      <c r="AT19" s="11">
        <v>1065</v>
      </c>
      <c r="AU19" s="69">
        <f t="shared" si="9"/>
        <v>12430750.260000002</v>
      </c>
      <c r="AV19" s="3">
        <v>2476803.62</v>
      </c>
      <c r="AW19" s="3">
        <v>9953946.6400000006</v>
      </c>
      <c r="AX19" s="51">
        <f t="shared" si="23"/>
        <v>7014</v>
      </c>
      <c r="AY19" s="11">
        <v>1671</v>
      </c>
      <c r="AZ19" s="11">
        <v>5343</v>
      </c>
      <c r="BA19" s="69">
        <f t="shared" si="10"/>
        <v>4376345.55</v>
      </c>
      <c r="BB19" s="3">
        <v>1042610.98</v>
      </c>
      <c r="BC19" s="3">
        <v>3333734.57</v>
      </c>
      <c r="BD19" s="51">
        <f t="shared" si="28"/>
        <v>495</v>
      </c>
      <c r="BE19" s="11">
        <v>118</v>
      </c>
      <c r="BF19" s="11">
        <v>377</v>
      </c>
      <c r="BG19" s="69">
        <f t="shared" si="29"/>
        <v>325084.5</v>
      </c>
      <c r="BH19" s="3">
        <v>77494.89</v>
      </c>
      <c r="BI19" s="3">
        <v>247589.61</v>
      </c>
      <c r="BK19" s="55">
        <f t="shared" si="13"/>
        <v>129680593.26000001</v>
      </c>
    </row>
    <row r="20" spans="1:66" ht="18" customHeight="1" x14ac:dyDescent="0.25">
      <c r="A20" s="21" t="s">
        <v>20</v>
      </c>
      <c r="B20" s="48"/>
      <c r="C20" s="11"/>
      <c r="D20" s="11"/>
      <c r="E20" s="69"/>
      <c r="F20" s="3"/>
      <c r="G20" s="3"/>
      <c r="H20" s="51"/>
      <c r="I20" s="11"/>
      <c r="J20" s="11"/>
      <c r="K20" s="69"/>
      <c r="L20" s="3"/>
      <c r="M20" s="3"/>
      <c r="N20" s="48"/>
      <c r="O20" s="3"/>
      <c r="P20" s="3"/>
      <c r="Q20" s="69"/>
      <c r="R20" s="3"/>
      <c r="S20" s="3"/>
      <c r="T20" s="51"/>
      <c r="U20" s="11"/>
      <c r="V20" s="11"/>
      <c r="W20" s="69"/>
      <c r="X20" s="3"/>
      <c r="Y20" s="3"/>
      <c r="Z20" s="51"/>
      <c r="AA20" s="11"/>
      <c r="AB20" s="11"/>
      <c r="AC20" s="69"/>
      <c r="AD20" s="3"/>
      <c r="AE20" s="3"/>
      <c r="AF20" s="51"/>
      <c r="AG20" s="11"/>
      <c r="AH20" s="11"/>
      <c r="AI20" s="69"/>
      <c r="AJ20" s="3"/>
      <c r="AK20" s="3"/>
      <c r="AL20" s="51">
        <f t="shared" si="32"/>
        <v>1230</v>
      </c>
      <c r="AM20" s="148">
        <v>424</v>
      </c>
      <c r="AN20" s="148">
        <v>806</v>
      </c>
      <c r="AO20" s="69">
        <f t="shared" si="33"/>
        <v>16587203.059999999</v>
      </c>
      <c r="AP20" s="3">
        <v>5717865.1200000001</v>
      </c>
      <c r="AQ20" s="3">
        <v>10869337.939999999</v>
      </c>
      <c r="AR20" s="51"/>
      <c r="AS20" s="11"/>
      <c r="AT20" s="11"/>
      <c r="AU20" s="69"/>
      <c r="AV20" s="3"/>
      <c r="AW20" s="3"/>
      <c r="AX20" s="51"/>
      <c r="AY20" s="11"/>
      <c r="AZ20" s="11"/>
      <c r="BA20" s="69"/>
      <c r="BB20" s="3"/>
      <c r="BC20" s="3"/>
      <c r="BD20" s="51">
        <f t="shared" si="28"/>
        <v>630</v>
      </c>
      <c r="BE20" s="11">
        <v>175</v>
      </c>
      <c r="BF20" s="11">
        <v>455</v>
      </c>
      <c r="BG20" s="69">
        <f t="shared" si="29"/>
        <v>724185</v>
      </c>
      <c r="BH20" s="3">
        <v>201162.5</v>
      </c>
      <c r="BI20" s="3">
        <v>523022.5</v>
      </c>
      <c r="BK20" s="55">
        <f t="shared" si="13"/>
        <v>17311388.059999999</v>
      </c>
    </row>
    <row r="21" spans="1:66" ht="15" x14ac:dyDescent="0.25">
      <c r="A21" s="21" t="s">
        <v>21</v>
      </c>
      <c r="B21" s="48">
        <f t="shared" ref="B21:B25" si="34">C21+D21</f>
        <v>412</v>
      </c>
      <c r="C21" s="148">
        <v>18</v>
      </c>
      <c r="D21" s="148">
        <v>394</v>
      </c>
      <c r="E21" s="69">
        <f t="shared" ref="E21:E32" si="35">F21+G21</f>
        <v>688820.74</v>
      </c>
      <c r="F21" s="3">
        <v>30094.11</v>
      </c>
      <c r="G21" s="3">
        <v>658726.63</v>
      </c>
      <c r="H21" s="51">
        <f t="shared" si="18"/>
        <v>592</v>
      </c>
      <c r="I21" s="148">
        <v>8</v>
      </c>
      <c r="J21" s="148">
        <v>584</v>
      </c>
      <c r="K21" s="69">
        <f t="shared" ref="K21:K32" si="36">L21+M21</f>
        <v>100334.79000000001</v>
      </c>
      <c r="L21" s="3">
        <v>1355.88</v>
      </c>
      <c r="M21" s="3">
        <v>98978.91</v>
      </c>
      <c r="N21" s="48"/>
      <c r="O21" s="3"/>
      <c r="P21" s="3"/>
      <c r="Q21" s="69"/>
      <c r="R21" s="3"/>
      <c r="S21" s="3"/>
      <c r="T21" s="51">
        <f t="shared" si="30"/>
        <v>552</v>
      </c>
      <c r="U21" s="11">
        <v>14</v>
      </c>
      <c r="V21" s="11">
        <v>538</v>
      </c>
      <c r="W21" s="69">
        <f t="shared" ref="W21:W32" si="37">X21+Y21</f>
        <v>570999.5</v>
      </c>
      <c r="X21" s="3">
        <v>14481.87</v>
      </c>
      <c r="Y21" s="3">
        <v>556517.63</v>
      </c>
      <c r="Z21" s="51">
        <f t="shared" si="20"/>
        <v>1665</v>
      </c>
      <c r="AA21" s="148">
        <v>42</v>
      </c>
      <c r="AB21" s="148">
        <v>1623</v>
      </c>
      <c r="AC21" s="69">
        <f t="shared" ref="AC21:AC32" si="38">AD21+AE21</f>
        <v>1086195.1300000001</v>
      </c>
      <c r="AD21" s="3">
        <v>27399.52</v>
      </c>
      <c r="AE21" s="3">
        <v>1058795.6100000001</v>
      </c>
      <c r="AF21" s="51">
        <f t="shared" si="31"/>
        <v>842</v>
      </c>
      <c r="AG21" s="148">
        <v>20</v>
      </c>
      <c r="AH21" s="148">
        <v>822</v>
      </c>
      <c r="AI21" s="69">
        <f t="shared" ref="AI21:AI32" si="39">AJ21+AK21</f>
        <v>466939.94</v>
      </c>
      <c r="AJ21" s="3">
        <v>11091.21</v>
      </c>
      <c r="AK21" s="3">
        <v>455848.73</v>
      </c>
      <c r="AL21" s="51">
        <f t="shared" si="32"/>
        <v>111</v>
      </c>
      <c r="AM21" s="148">
        <v>2</v>
      </c>
      <c r="AN21" s="148">
        <v>109</v>
      </c>
      <c r="AO21" s="69">
        <f t="shared" si="33"/>
        <v>1730484.2999999998</v>
      </c>
      <c r="AP21" s="3">
        <v>31179.9</v>
      </c>
      <c r="AQ21" s="3">
        <v>1699304.4</v>
      </c>
      <c r="AR21" s="51">
        <f t="shared" si="22"/>
        <v>67</v>
      </c>
      <c r="AS21" s="11">
        <v>2</v>
      </c>
      <c r="AT21" s="11">
        <v>65</v>
      </c>
      <c r="AU21" s="69">
        <f t="shared" ref="AU21:AU32" si="40">AV21+AW21</f>
        <v>422776.29</v>
      </c>
      <c r="AV21" s="3">
        <v>12620.19</v>
      </c>
      <c r="AW21" s="3">
        <v>410156.1</v>
      </c>
      <c r="AX21" s="51"/>
      <c r="AY21" s="11"/>
      <c r="AZ21" s="11"/>
      <c r="BA21" s="69"/>
      <c r="BB21" s="3"/>
      <c r="BC21" s="3"/>
      <c r="BD21" s="51">
        <f t="shared" si="28"/>
        <v>52</v>
      </c>
      <c r="BE21" s="11">
        <v>4</v>
      </c>
      <c r="BF21" s="11">
        <v>48</v>
      </c>
      <c r="BG21" s="69">
        <f t="shared" si="29"/>
        <v>36468.639999999999</v>
      </c>
      <c r="BH21" s="3">
        <v>2805.28</v>
      </c>
      <c r="BI21" s="3">
        <v>33663.360000000001</v>
      </c>
      <c r="BK21" s="55">
        <f t="shared" si="13"/>
        <v>5103019.33</v>
      </c>
    </row>
    <row r="22" spans="1:66" ht="15" x14ac:dyDescent="0.25">
      <c r="A22" s="21" t="s">
        <v>82</v>
      </c>
      <c r="B22" s="48">
        <f t="shared" si="34"/>
        <v>2414</v>
      </c>
      <c r="C22" s="148">
        <v>809</v>
      </c>
      <c r="D22" s="148">
        <v>1605</v>
      </c>
      <c r="E22" s="69">
        <f t="shared" si="35"/>
        <v>4035954.5200000005</v>
      </c>
      <c r="F22" s="3">
        <v>1352563.05</v>
      </c>
      <c r="G22" s="3">
        <v>2683391.4700000002</v>
      </c>
      <c r="H22" s="51">
        <f t="shared" si="18"/>
        <v>3141</v>
      </c>
      <c r="I22" s="148">
        <v>978</v>
      </c>
      <c r="J22" s="148">
        <v>2163</v>
      </c>
      <c r="K22" s="69">
        <f t="shared" si="36"/>
        <v>273389.91000000003</v>
      </c>
      <c r="L22" s="3">
        <v>85124.27</v>
      </c>
      <c r="M22" s="3">
        <v>188265.64</v>
      </c>
      <c r="N22" s="48"/>
      <c r="O22" s="3"/>
      <c r="P22" s="3"/>
      <c r="Q22" s="69"/>
      <c r="R22" s="3"/>
      <c r="S22" s="3"/>
      <c r="T22" s="51">
        <f t="shared" si="30"/>
        <v>3696</v>
      </c>
      <c r="U22" s="11">
        <v>1265</v>
      </c>
      <c r="V22" s="11">
        <v>2431</v>
      </c>
      <c r="W22" s="69">
        <f t="shared" si="37"/>
        <v>3378732.4699999997</v>
      </c>
      <c r="X22" s="3">
        <v>1156411.4099999999</v>
      </c>
      <c r="Y22" s="3">
        <v>2222321.06</v>
      </c>
      <c r="Z22" s="51">
        <f t="shared" si="20"/>
        <v>10994</v>
      </c>
      <c r="AA22" s="148">
        <v>3660</v>
      </c>
      <c r="AB22" s="148">
        <v>7334</v>
      </c>
      <c r="AC22" s="69">
        <f t="shared" si="38"/>
        <v>8080423.379999999</v>
      </c>
      <c r="AD22" s="3">
        <v>2690044.53</v>
      </c>
      <c r="AE22" s="3">
        <v>5390378.8499999996</v>
      </c>
      <c r="AF22" s="51">
        <f t="shared" si="31"/>
        <v>4104</v>
      </c>
      <c r="AG22" s="148">
        <v>1042</v>
      </c>
      <c r="AH22" s="148">
        <v>3062</v>
      </c>
      <c r="AI22" s="69">
        <f t="shared" si="39"/>
        <v>1681944.99</v>
      </c>
      <c r="AJ22" s="3">
        <v>427043.54</v>
      </c>
      <c r="AK22" s="3">
        <v>1254901.45</v>
      </c>
      <c r="AL22" s="51">
        <f t="shared" si="32"/>
        <v>1055</v>
      </c>
      <c r="AM22" s="148">
        <v>295</v>
      </c>
      <c r="AN22" s="148">
        <v>760</v>
      </c>
      <c r="AO22" s="69">
        <f t="shared" si="33"/>
        <v>15464824.289999999</v>
      </c>
      <c r="AP22" s="3">
        <v>4324287.3600000003</v>
      </c>
      <c r="AQ22" s="3">
        <v>11140536.93</v>
      </c>
      <c r="AR22" s="51">
        <f t="shared" si="22"/>
        <v>346</v>
      </c>
      <c r="AS22" s="11">
        <v>95</v>
      </c>
      <c r="AT22" s="11">
        <v>251</v>
      </c>
      <c r="AU22" s="69">
        <f t="shared" si="40"/>
        <v>2673130.94</v>
      </c>
      <c r="AV22" s="3">
        <v>733952.14</v>
      </c>
      <c r="AW22" s="3">
        <v>1939178.8</v>
      </c>
      <c r="AX22" s="51">
        <f t="shared" ref="AX22:AX26" si="41">AY22+AZ22</f>
        <v>3859</v>
      </c>
      <c r="AY22" s="11">
        <v>1191</v>
      </c>
      <c r="AZ22" s="11">
        <v>2668</v>
      </c>
      <c r="BA22" s="69">
        <f t="shared" ref="BA22:BA27" si="42">BB22+BC22</f>
        <v>419436.86</v>
      </c>
      <c r="BB22" s="3">
        <v>129450.45</v>
      </c>
      <c r="BC22" s="3">
        <v>289986.40999999997</v>
      </c>
      <c r="BD22" s="51">
        <f t="shared" si="28"/>
        <v>315</v>
      </c>
      <c r="BE22" s="11">
        <v>97</v>
      </c>
      <c r="BF22" s="11">
        <v>218</v>
      </c>
      <c r="BG22" s="69">
        <f t="shared" si="29"/>
        <v>297104.17000000004</v>
      </c>
      <c r="BH22" s="3">
        <v>91489.22</v>
      </c>
      <c r="BI22" s="3">
        <v>205614.95</v>
      </c>
      <c r="BK22" s="55">
        <f t="shared" si="13"/>
        <v>36304941.530000001</v>
      </c>
    </row>
    <row r="23" spans="1:66" ht="15" x14ac:dyDescent="0.25">
      <c r="A23" s="21" t="s">
        <v>83</v>
      </c>
      <c r="B23" s="48">
        <f t="shared" si="34"/>
        <v>1712</v>
      </c>
      <c r="C23" s="148">
        <v>500</v>
      </c>
      <c r="D23" s="148">
        <v>1212</v>
      </c>
      <c r="E23" s="69">
        <f t="shared" si="35"/>
        <v>2900024.75</v>
      </c>
      <c r="F23" s="3">
        <v>846969.85</v>
      </c>
      <c r="G23" s="3">
        <v>2053054.9</v>
      </c>
      <c r="H23" s="51">
        <f t="shared" si="18"/>
        <v>1516</v>
      </c>
      <c r="I23" s="148">
        <v>260</v>
      </c>
      <c r="J23" s="148">
        <v>1256</v>
      </c>
      <c r="K23" s="69">
        <f t="shared" si="36"/>
        <v>227272.30000000002</v>
      </c>
      <c r="L23" s="3">
        <v>38978.1</v>
      </c>
      <c r="M23" s="3">
        <v>188294.2</v>
      </c>
      <c r="N23" s="48"/>
      <c r="O23" s="3"/>
      <c r="P23" s="3"/>
      <c r="Q23" s="69"/>
      <c r="R23" s="3"/>
      <c r="S23" s="3"/>
      <c r="T23" s="51">
        <f t="shared" si="30"/>
        <v>3001</v>
      </c>
      <c r="U23" s="11">
        <v>553</v>
      </c>
      <c r="V23" s="11">
        <v>2448</v>
      </c>
      <c r="W23" s="69">
        <f t="shared" si="37"/>
        <v>2986296.61</v>
      </c>
      <c r="X23" s="3">
        <v>550290.57999999996</v>
      </c>
      <c r="Y23" s="3">
        <v>2436006.0299999998</v>
      </c>
      <c r="Z23" s="51">
        <f t="shared" si="20"/>
        <v>7203</v>
      </c>
      <c r="AA23" s="148">
        <v>1557</v>
      </c>
      <c r="AB23" s="148">
        <v>5646</v>
      </c>
      <c r="AC23" s="69">
        <f t="shared" si="38"/>
        <v>5444972.4799999995</v>
      </c>
      <c r="AD23" s="3">
        <v>1176984.8899999999</v>
      </c>
      <c r="AE23" s="3">
        <v>4267987.59</v>
      </c>
      <c r="AF23" s="51">
        <f t="shared" si="31"/>
        <v>3575</v>
      </c>
      <c r="AG23" s="148">
        <v>758</v>
      </c>
      <c r="AH23" s="148">
        <v>2817</v>
      </c>
      <c r="AI23" s="69">
        <f t="shared" si="39"/>
        <v>1647213.15</v>
      </c>
      <c r="AJ23" s="3">
        <v>349255.26</v>
      </c>
      <c r="AK23" s="3">
        <v>1297957.8899999999</v>
      </c>
      <c r="AL23" s="51">
        <f t="shared" si="32"/>
        <v>770</v>
      </c>
      <c r="AM23" s="148">
        <v>137</v>
      </c>
      <c r="AN23" s="148">
        <v>633</v>
      </c>
      <c r="AO23" s="69">
        <f t="shared" si="33"/>
        <v>10431638.75</v>
      </c>
      <c r="AP23" s="3">
        <v>1856018.84</v>
      </c>
      <c r="AQ23" s="3">
        <v>8575619.9100000001</v>
      </c>
      <c r="AR23" s="51">
        <f t="shared" si="22"/>
        <v>248</v>
      </c>
      <c r="AS23" s="11">
        <v>62</v>
      </c>
      <c r="AT23" s="11">
        <v>186</v>
      </c>
      <c r="AU23" s="69">
        <f t="shared" si="40"/>
        <v>1701039.77</v>
      </c>
      <c r="AV23" s="3">
        <v>425259.94</v>
      </c>
      <c r="AW23" s="3">
        <v>1275779.83</v>
      </c>
      <c r="AX23" s="51">
        <f t="shared" si="41"/>
        <v>2625</v>
      </c>
      <c r="AY23" s="11">
        <v>627</v>
      </c>
      <c r="AZ23" s="11">
        <v>1998</v>
      </c>
      <c r="BA23" s="69">
        <f t="shared" si="42"/>
        <v>261030</v>
      </c>
      <c r="BB23" s="3">
        <v>62348.88</v>
      </c>
      <c r="BC23" s="3">
        <v>198681.12</v>
      </c>
      <c r="BD23" s="51">
        <f t="shared" si="28"/>
        <v>477</v>
      </c>
      <c r="BE23" s="11">
        <v>114</v>
      </c>
      <c r="BF23" s="11">
        <v>363</v>
      </c>
      <c r="BG23" s="69">
        <f t="shared" si="29"/>
        <v>334529.64</v>
      </c>
      <c r="BH23" s="3">
        <v>79950.48</v>
      </c>
      <c r="BI23" s="3">
        <v>254579.16</v>
      </c>
      <c r="BK23" s="55">
        <f t="shared" si="13"/>
        <v>25934017.449999999</v>
      </c>
    </row>
    <row r="24" spans="1:66" ht="15" x14ac:dyDescent="0.25">
      <c r="A24" s="21" t="s">
        <v>84</v>
      </c>
      <c r="B24" s="48">
        <f t="shared" si="34"/>
        <v>1611</v>
      </c>
      <c r="C24" s="148">
        <v>554</v>
      </c>
      <c r="D24" s="148">
        <v>1057</v>
      </c>
      <c r="E24" s="69">
        <f t="shared" si="35"/>
        <v>2693422.84</v>
      </c>
      <c r="F24" s="3">
        <v>926229.83</v>
      </c>
      <c r="G24" s="3">
        <v>1767193.01</v>
      </c>
      <c r="H24" s="51">
        <f t="shared" si="18"/>
        <v>1632</v>
      </c>
      <c r="I24" s="148">
        <v>426</v>
      </c>
      <c r="J24" s="148">
        <v>1206</v>
      </c>
      <c r="K24" s="69">
        <f t="shared" si="36"/>
        <v>234568.74</v>
      </c>
      <c r="L24" s="3">
        <v>61229.34</v>
      </c>
      <c r="M24" s="3">
        <v>173339.4</v>
      </c>
      <c r="N24" s="48"/>
      <c r="O24" s="3"/>
      <c r="P24" s="3"/>
      <c r="Q24" s="69"/>
      <c r="R24" s="3"/>
      <c r="S24" s="3"/>
      <c r="T24" s="51">
        <f t="shared" si="30"/>
        <v>2611</v>
      </c>
      <c r="U24" s="11">
        <v>771</v>
      </c>
      <c r="V24" s="11">
        <v>1840</v>
      </c>
      <c r="W24" s="69">
        <f t="shared" si="37"/>
        <v>2558055.79</v>
      </c>
      <c r="X24" s="3">
        <v>755366.15</v>
      </c>
      <c r="Y24" s="3">
        <v>1802689.64</v>
      </c>
      <c r="Z24" s="51">
        <f t="shared" si="20"/>
        <v>6176</v>
      </c>
      <c r="AA24" s="148">
        <v>1866</v>
      </c>
      <c r="AB24" s="148">
        <v>4310</v>
      </c>
      <c r="AC24" s="69">
        <f t="shared" si="38"/>
        <v>4648757.6399999997</v>
      </c>
      <c r="AD24" s="3">
        <v>1404563.11</v>
      </c>
      <c r="AE24" s="3">
        <v>3244194.53</v>
      </c>
      <c r="AF24" s="51">
        <f t="shared" si="31"/>
        <v>3086</v>
      </c>
      <c r="AG24" s="148">
        <v>799</v>
      </c>
      <c r="AH24" s="148">
        <v>2287</v>
      </c>
      <c r="AI24" s="69">
        <f t="shared" si="39"/>
        <v>1646694.2799999998</v>
      </c>
      <c r="AJ24" s="3">
        <v>426347.61</v>
      </c>
      <c r="AK24" s="3">
        <v>1220346.67</v>
      </c>
      <c r="AL24" s="51">
        <f t="shared" ref="AL24:AL31" si="43">AM24+AN24</f>
        <v>662</v>
      </c>
      <c r="AM24" s="148">
        <v>162</v>
      </c>
      <c r="AN24" s="148">
        <v>500</v>
      </c>
      <c r="AO24" s="69">
        <f t="shared" si="33"/>
        <v>8966602.870000001</v>
      </c>
      <c r="AP24" s="3">
        <v>2194244.21</v>
      </c>
      <c r="AQ24" s="3">
        <v>6772358.6600000001</v>
      </c>
      <c r="AR24" s="51">
        <f t="shared" si="22"/>
        <v>223</v>
      </c>
      <c r="AS24" s="11">
        <v>56</v>
      </c>
      <c r="AT24" s="11">
        <v>167</v>
      </c>
      <c r="AU24" s="69">
        <f t="shared" si="40"/>
        <v>1515141.85</v>
      </c>
      <c r="AV24" s="3">
        <v>380484.05</v>
      </c>
      <c r="AW24" s="3">
        <v>1134657.8</v>
      </c>
      <c r="AX24" s="51">
        <f t="shared" si="41"/>
        <v>3664</v>
      </c>
      <c r="AY24" s="11">
        <v>1082</v>
      </c>
      <c r="AZ24" s="11">
        <v>2582</v>
      </c>
      <c r="BA24" s="69">
        <f t="shared" si="42"/>
        <v>364348.15999999997</v>
      </c>
      <c r="BB24" s="3">
        <v>107594.08</v>
      </c>
      <c r="BC24" s="3">
        <v>256754.08</v>
      </c>
      <c r="BD24" s="51">
        <f t="shared" ref="BD24:BD32" si="44">BE24+BF24</f>
        <v>317</v>
      </c>
      <c r="BE24" s="11">
        <v>94</v>
      </c>
      <c r="BF24" s="11">
        <v>223</v>
      </c>
      <c r="BG24" s="69">
        <f t="shared" si="29"/>
        <v>222318.44</v>
      </c>
      <c r="BH24" s="3">
        <v>65924.08</v>
      </c>
      <c r="BI24" s="3">
        <v>156394.35999999999</v>
      </c>
      <c r="BK24" s="55">
        <f t="shared" si="13"/>
        <v>22849910.610000003</v>
      </c>
      <c r="BL24" s="4"/>
      <c r="BM24" s="4"/>
      <c r="BN24" s="4"/>
    </row>
    <row r="25" spans="1:66" ht="15" x14ac:dyDescent="0.25">
      <c r="A25" s="21" t="s">
        <v>85</v>
      </c>
      <c r="B25" s="48">
        <f t="shared" si="34"/>
        <v>1890</v>
      </c>
      <c r="C25" s="148">
        <v>717</v>
      </c>
      <c r="D25" s="148">
        <v>1173</v>
      </c>
      <c r="E25" s="69">
        <f t="shared" si="35"/>
        <v>3159881.54</v>
      </c>
      <c r="F25" s="3">
        <v>1198748.71</v>
      </c>
      <c r="G25" s="3">
        <v>1961132.83</v>
      </c>
      <c r="H25" s="51">
        <f t="shared" si="18"/>
        <v>2430</v>
      </c>
      <c r="I25" s="148">
        <v>758</v>
      </c>
      <c r="J25" s="148">
        <v>1672</v>
      </c>
      <c r="K25" s="69">
        <f t="shared" si="36"/>
        <v>336763.84</v>
      </c>
      <c r="L25" s="3">
        <v>105048.14</v>
      </c>
      <c r="M25" s="3">
        <v>231715.7</v>
      </c>
      <c r="N25" s="48"/>
      <c r="O25" s="3"/>
      <c r="P25" s="3"/>
      <c r="Q25" s="69"/>
      <c r="R25" s="3"/>
      <c r="S25" s="3"/>
      <c r="T25" s="51">
        <f t="shared" si="30"/>
        <v>2989</v>
      </c>
      <c r="U25" s="11">
        <v>1165</v>
      </c>
      <c r="V25" s="11">
        <v>1824</v>
      </c>
      <c r="W25" s="69">
        <f t="shared" si="37"/>
        <v>2732070.41</v>
      </c>
      <c r="X25" s="3">
        <v>1064858.49</v>
      </c>
      <c r="Y25" s="3">
        <v>1667211.92</v>
      </c>
      <c r="Z25" s="51">
        <f t="shared" si="20"/>
        <v>6967</v>
      </c>
      <c r="AA25" s="148">
        <v>2877</v>
      </c>
      <c r="AB25" s="148">
        <v>4090</v>
      </c>
      <c r="AC25" s="69">
        <f t="shared" si="38"/>
        <v>5239476.9400000004</v>
      </c>
      <c r="AD25" s="3">
        <v>2163624.9700000002</v>
      </c>
      <c r="AE25" s="3">
        <v>3075851.97</v>
      </c>
      <c r="AF25" s="51">
        <f t="shared" si="31"/>
        <v>3285</v>
      </c>
      <c r="AG25" s="148">
        <v>1212</v>
      </c>
      <c r="AH25" s="148">
        <v>2073</v>
      </c>
      <c r="AI25" s="69">
        <f t="shared" si="39"/>
        <v>1158169.49</v>
      </c>
      <c r="AJ25" s="3">
        <v>427306.37</v>
      </c>
      <c r="AK25" s="3">
        <v>730863.12</v>
      </c>
      <c r="AL25" s="51">
        <f t="shared" si="43"/>
        <v>752</v>
      </c>
      <c r="AM25" s="148">
        <v>302</v>
      </c>
      <c r="AN25" s="148">
        <v>450</v>
      </c>
      <c r="AO25" s="69">
        <f t="shared" si="33"/>
        <v>10109326.57</v>
      </c>
      <c r="AP25" s="3">
        <v>4059862.53</v>
      </c>
      <c r="AQ25" s="3">
        <v>6049464.04</v>
      </c>
      <c r="AR25" s="51">
        <f t="shared" si="22"/>
        <v>264</v>
      </c>
      <c r="AS25" s="11">
        <v>95</v>
      </c>
      <c r="AT25" s="11">
        <v>169</v>
      </c>
      <c r="AU25" s="69">
        <f t="shared" si="40"/>
        <v>1765802.9</v>
      </c>
      <c r="AV25" s="3">
        <v>635421.5</v>
      </c>
      <c r="AW25" s="3">
        <v>1130381.3999999999</v>
      </c>
      <c r="AX25" s="51">
        <f t="shared" si="41"/>
        <v>3000</v>
      </c>
      <c r="AY25" s="11">
        <v>1198</v>
      </c>
      <c r="AZ25" s="11">
        <v>1802</v>
      </c>
      <c r="BA25" s="69">
        <f t="shared" si="42"/>
        <v>298320</v>
      </c>
      <c r="BB25" s="3">
        <v>119129.12</v>
      </c>
      <c r="BC25" s="3">
        <v>179190.88</v>
      </c>
      <c r="BD25" s="51">
        <f t="shared" si="44"/>
        <v>240</v>
      </c>
      <c r="BE25" s="11">
        <v>96</v>
      </c>
      <c r="BF25" s="11">
        <v>144</v>
      </c>
      <c r="BG25" s="69">
        <f t="shared" si="29"/>
        <v>168316.79999999999</v>
      </c>
      <c r="BH25" s="3">
        <v>67326.720000000001</v>
      </c>
      <c r="BI25" s="3">
        <v>100990.08</v>
      </c>
      <c r="BK25" s="55">
        <f t="shared" si="13"/>
        <v>24968128.489999998</v>
      </c>
    </row>
    <row r="26" spans="1:66" ht="15" x14ac:dyDescent="0.25">
      <c r="A26" s="21" t="s">
        <v>23</v>
      </c>
      <c r="B26" s="51">
        <f t="shared" ref="B26:B31" si="45">C26+D26</f>
        <v>489</v>
      </c>
      <c r="C26" s="148">
        <v>3</v>
      </c>
      <c r="D26" s="148">
        <v>486</v>
      </c>
      <c r="E26" s="69">
        <f t="shared" si="35"/>
        <v>817556.65</v>
      </c>
      <c r="F26" s="3">
        <v>5015.68</v>
      </c>
      <c r="G26" s="3">
        <v>812540.97</v>
      </c>
      <c r="H26" s="51">
        <f t="shared" ref="H26:H42" si="46">I26+J26</f>
        <v>1195</v>
      </c>
      <c r="I26" s="148">
        <v>31</v>
      </c>
      <c r="J26" s="148">
        <v>1164</v>
      </c>
      <c r="K26" s="69">
        <f t="shared" si="36"/>
        <v>137699.59</v>
      </c>
      <c r="L26" s="3">
        <v>3572.12</v>
      </c>
      <c r="M26" s="3">
        <v>134127.47</v>
      </c>
      <c r="N26" s="48"/>
      <c r="O26" s="3"/>
      <c r="P26" s="3"/>
      <c r="Q26" s="69"/>
      <c r="R26" s="3"/>
      <c r="S26" s="3"/>
      <c r="T26" s="51">
        <f t="shared" ref="T26:T32" si="47">U26+V26</f>
        <v>899</v>
      </c>
      <c r="U26" s="11">
        <v>0</v>
      </c>
      <c r="V26" s="11">
        <v>899</v>
      </c>
      <c r="W26" s="69">
        <f t="shared" si="37"/>
        <v>787192.24</v>
      </c>
      <c r="X26" s="3">
        <v>0</v>
      </c>
      <c r="Y26" s="3">
        <v>787192.24</v>
      </c>
      <c r="Z26" s="51">
        <f t="shared" ref="Z26:Z42" si="48">AA26+AB26</f>
        <v>1990</v>
      </c>
      <c r="AA26" s="148">
        <v>8</v>
      </c>
      <c r="AB26" s="148">
        <v>1982</v>
      </c>
      <c r="AC26" s="69">
        <f t="shared" si="38"/>
        <v>1342535.71</v>
      </c>
      <c r="AD26" s="3">
        <v>5397.13</v>
      </c>
      <c r="AE26" s="3">
        <v>1337138.58</v>
      </c>
      <c r="AF26" s="51">
        <f t="shared" ref="AF26:AF32" si="49">AG26+AH26</f>
        <v>791</v>
      </c>
      <c r="AG26" s="148">
        <v>4</v>
      </c>
      <c r="AH26" s="148">
        <v>787</v>
      </c>
      <c r="AI26" s="69">
        <f t="shared" si="39"/>
        <v>392004.64</v>
      </c>
      <c r="AJ26" s="3">
        <v>1982.32</v>
      </c>
      <c r="AK26" s="3">
        <v>390022.32</v>
      </c>
      <c r="AL26" s="51">
        <f t="shared" si="43"/>
        <v>137</v>
      </c>
      <c r="AM26" s="148">
        <v>1</v>
      </c>
      <c r="AN26" s="148">
        <v>136</v>
      </c>
      <c r="AO26" s="69">
        <f t="shared" si="33"/>
        <v>2070126.47</v>
      </c>
      <c r="AP26" s="3">
        <v>15110.41</v>
      </c>
      <c r="AQ26" s="3">
        <v>2055016.06</v>
      </c>
      <c r="AR26" s="51">
        <f t="shared" ref="AR26:AR42" si="50">AS26+AT26</f>
        <v>60</v>
      </c>
      <c r="AS26" s="11">
        <v>0</v>
      </c>
      <c r="AT26" s="11">
        <v>60</v>
      </c>
      <c r="AU26" s="69">
        <f t="shared" si="40"/>
        <v>389494</v>
      </c>
      <c r="AV26" s="3">
        <v>0</v>
      </c>
      <c r="AW26" s="3">
        <v>389494</v>
      </c>
      <c r="AX26" s="51">
        <f t="shared" si="41"/>
        <v>4125</v>
      </c>
      <c r="AY26" s="11">
        <v>100</v>
      </c>
      <c r="AZ26" s="11">
        <v>4025</v>
      </c>
      <c r="BA26" s="69">
        <f t="shared" si="42"/>
        <v>821328.75</v>
      </c>
      <c r="BB26" s="3">
        <v>19911</v>
      </c>
      <c r="BC26" s="3">
        <v>801417.75</v>
      </c>
      <c r="BD26" s="51">
        <f t="shared" si="44"/>
        <v>90</v>
      </c>
      <c r="BE26" s="11">
        <v>2</v>
      </c>
      <c r="BF26" s="11">
        <v>88</v>
      </c>
      <c r="BG26" s="69">
        <f t="shared" si="29"/>
        <v>63118.8</v>
      </c>
      <c r="BH26" s="3">
        <v>1402.64</v>
      </c>
      <c r="BI26" s="3">
        <v>61716.160000000003</v>
      </c>
      <c r="BK26" s="55">
        <f t="shared" si="13"/>
        <v>6821056.8499999996</v>
      </c>
    </row>
    <row r="27" spans="1:66" ht="17.25" customHeight="1" x14ac:dyDescent="0.25">
      <c r="A27" s="21" t="s">
        <v>86</v>
      </c>
      <c r="B27" s="51">
        <f t="shared" si="45"/>
        <v>1830</v>
      </c>
      <c r="C27" s="148">
        <v>624</v>
      </c>
      <c r="D27" s="148">
        <v>1206</v>
      </c>
      <c r="E27" s="69">
        <f t="shared" si="35"/>
        <v>3059567.84</v>
      </c>
      <c r="F27" s="3">
        <v>1043262.48</v>
      </c>
      <c r="G27" s="3">
        <v>2016305.36</v>
      </c>
      <c r="H27" s="51">
        <f t="shared" si="46"/>
        <v>3036</v>
      </c>
      <c r="I27" s="148">
        <v>755</v>
      </c>
      <c r="J27" s="148">
        <v>2281</v>
      </c>
      <c r="K27" s="69">
        <f t="shared" si="36"/>
        <v>321946.93</v>
      </c>
      <c r="L27" s="3">
        <v>80062.559999999998</v>
      </c>
      <c r="M27" s="3">
        <v>241884.37</v>
      </c>
      <c r="N27" s="48"/>
      <c r="O27" s="3"/>
      <c r="P27" s="3"/>
      <c r="Q27" s="69"/>
      <c r="R27" s="3"/>
      <c r="S27" s="3"/>
      <c r="T27" s="51">
        <f t="shared" si="47"/>
        <v>2781</v>
      </c>
      <c r="U27" s="11">
        <v>827</v>
      </c>
      <c r="V27" s="11">
        <v>1954</v>
      </c>
      <c r="W27" s="69">
        <f t="shared" si="37"/>
        <v>2763081.96</v>
      </c>
      <c r="X27" s="3">
        <v>821671.62</v>
      </c>
      <c r="Y27" s="3">
        <v>1941410.34</v>
      </c>
      <c r="Z27" s="51">
        <f t="shared" si="48"/>
        <v>7845</v>
      </c>
      <c r="AA27" s="148">
        <v>2269</v>
      </c>
      <c r="AB27" s="148">
        <v>5576</v>
      </c>
      <c r="AC27" s="69">
        <f t="shared" si="38"/>
        <v>5510287.4800000004</v>
      </c>
      <c r="AD27" s="3">
        <v>1593733.88</v>
      </c>
      <c r="AE27" s="3">
        <v>3916553.6</v>
      </c>
      <c r="AF27" s="51">
        <f t="shared" si="49"/>
        <v>3419</v>
      </c>
      <c r="AG27" s="148">
        <v>914</v>
      </c>
      <c r="AH27" s="148">
        <v>2505</v>
      </c>
      <c r="AI27" s="69">
        <f t="shared" si="39"/>
        <v>1370548.46</v>
      </c>
      <c r="AJ27" s="3">
        <v>366388.21</v>
      </c>
      <c r="AK27" s="3">
        <v>1004160.25</v>
      </c>
      <c r="AL27" s="51">
        <f t="shared" si="43"/>
        <v>977</v>
      </c>
      <c r="AM27" s="148">
        <v>320</v>
      </c>
      <c r="AN27" s="148">
        <v>657</v>
      </c>
      <c r="AO27" s="69">
        <f t="shared" si="33"/>
        <v>15184567.920000002</v>
      </c>
      <c r="AP27" s="3">
        <v>4973451.1100000003</v>
      </c>
      <c r="AQ27" s="3">
        <v>10211116.810000001</v>
      </c>
      <c r="AR27" s="51">
        <f t="shared" si="50"/>
        <v>283</v>
      </c>
      <c r="AS27" s="11">
        <v>82</v>
      </c>
      <c r="AT27" s="11">
        <v>201</v>
      </c>
      <c r="AU27" s="69">
        <f t="shared" si="40"/>
        <v>2182789.7000000002</v>
      </c>
      <c r="AV27" s="3">
        <v>632469.1</v>
      </c>
      <c r="AW27" s="3">
        <v>1550320.6</v>
      </c>
      <c r="AX27" s="51">
        <f t="shared" ref="AX27:AX32" si="51">AY27+AZ27</f>
        <v>2934</v>
      </c>
      <c r="AY27" s="11">
        <v>856</v>
      </c>
      <c r="AZ27" s="11">
        <v>2078</v>
      </c>
      <c r="BA27" s="69">
        <f t="shared" si="42"/>
        <v>323716.86</v>
      </c>
      <c r="BB27" s="3">
        <v>94445</v>
      </c>
      <c r="BC27" s="3">
        <v>229271.86</v>
      </c>
      <c r="BD27" s="51">
        <f t="shared" si="44"/>
        <v>445</v>
      </c>
      <c r="BE27" s="11">
        <v>130</v>
      </c>
      <c r="BF27" s="11">
        <v>315</v>
      </c>
      <c r="BG27" s="69">
        <f t="shared" si="29"/>
        <v>224280.55000000002</v>
      </c>
      <c r="BH27" s="3">
        <v>65520.160000000003</v>
      </c>
      <c r="BI27" s="3">
        <v>158760.39000000001</v>
      </c>
      <c r="BK27" s="55">
        <f t="shared" si="13"/>
        <v>30940787.700000003</v>
      </c>
    </row>
    <row r="28" spans="1:66" ht="15" x14ac:dyDescent="0.25">
      <c r="A28" s="21" t="s">
        <v>24</v>
      </c>
      <c r="B28" s="51">
        <f t="shared" si="45"/>
        <v>169</v>
      </c>
      <c r="C28" s="148">
        <v>18</v>
      </c>
      <c r="D28" s="148">
        <v>151</v>
      </c>
      <c r="E28" s="69">
        <f t="shared" si="35"/>
        <v>282550.25</v>
      </c>
      <c r="F28" s="3">
        <v>30094.11</v>
      </c>
      <c r="G28" s="3">
        <v>252456.14</v>
      </c>
      <c r="H28" s="51">
        <f t="shared" si="46"/>
        <v>237</v>
      </c>
      <c r="I28" s="148">
        <v>7</v>
      </c>
      <c r="J28" s="148">
        <v>230</v>
      </c>
      <c r="K28" s="69">
        <f t="shared" si="36"/>
        <v>51667.850000000006</v>
      </c>
      <c r="L28" s="3">
        <v>1526.05</v>
      </c>
      <c r="M28" s="3">
        <v>50141.8</v>
      </c>
      <c r="N28" s="48"/>
      <c r="O28" s="3"/>
      <c r="P28" s="3"/>
      <c r="Q28" s="69"/>
      <c r="R28" s="3"/>
      <c r="S28" s="3"/>
      <c r="T28" s="51">
        <f t="shared" si="47"/>
        <v>384</v>
      </c>
      <c r="U28" s="11">
        <v>32</v>
      </c>
      <c r="V28" s="11">
        <v>352</v>
      </c>
      <c r="W28" s="69">
        <f t="shared" si="37"/>
        <v>336018.57</v>
      </c>
      <c r="X28" s="3">
        <v>28001.55</v>
      </c>
      <c r="Y28" s="3">
        <v>308017.02</v>
      </c>
      <c r="Z28" s="51">
        <f t="shared" si="48"/>
        <v>759</v>
      </c>
      <c r="AA28" s="148">
        <v>55</v>
      </c>
      <c r="AB28" s="148">
        <v>704</v>
      </c>
      <c r="AC28" s="69">
        <f t="shared" si="38"/>
        <v>535428.91999999993</v>
      </c>
      <c r="AD28" s="3">
        <v>38799.199999999997</v>
      </c>
      <c r="AE28" s="3">
        <v>496629.72</v>
      </c>
      <c r="AF28" s="51">
        <f t="shared" si="49"/>
        <v>413</v>
      </c>
      <c r="AG28" s="148">
        <v>20</v>
      </c>
      <c r="AH28" s="148">
        <v>393</v>
      </c>
      <c r="AI28" s="69">
        <f t="shared" si="39"/>
        <v>188616.84999999998</v>
      </c>
      <c r="AJ28" s="3">
        <v>9133.99</v>
      </c>
      <c r="AK28" s="3">
        <v>179482.86</v>
      </c>
      <c r="AL28" s="51"/>
      <c r="AM28" s="11"/>
      <c r="AN28" s="11"/>
      <c r="AO28" s="69"/>
      <c r="AP28" s="3"/>
      <c r="AQ28" s="3"/>
      <c r="AR28" s="51">
        <f t="shared" si="50"/>
        <v>79</v>
      </c>
      <c r="AS28" s="11">
        <v>7</v>
      </c>
      <c r="AT28" s="11">
        <v>72</v>
      </c>
      <c r="AU28" s="69">
        <f t="shared" si="40"/>
        <v>486492.38999999996</v>
      </c>
      <c r="AV28" s="3">
        <v>43106.92</v>
      </c>
      <c r="AW28" s="3">
        <v>443385.47</v>
      </c>
      <c r="AX28" s="51"/>
      <c r="AY28" s="11"/>
      <c r="AZ28" s="11"/>
      <c r="BA28" s="69"/>
      <c r="BB28" s="3"/>
      <c r="BC28" s="3"/>
      <c r="BD28" s="51"/>
      <c r="BE28" s="11"/>
      <c r="BF28" s="11"/>
      <c r="BG28" s="69"/>
      <c r="BH28" s="3"/>
      <c r="BI28" s="3"/>
      <c r="BK28" s="55">
        <f t="shared" si="13"/>
        <v>1880774.8299999998</v>
      </c>
    </row>
    <row r="29" spans="1:66" ht="15" x14ac:dyDescent="0.25">
      <c r="A29" s="21" t="s">
        <v>25</v>
      </c>
      <c r="B29" s="51">
        <f t="shared" si="45"/>
        <v>726</v>
      </c>
      <c r="C29" s="148">
        <v>35</v>
      </c>
      <c r="D29" s="148">
        <v>691</v>
      </c>
      <c r="E29" s="69">
        <f t="shared" si="35"/>
        <v>1213795.76</v>
      </c>
      <c r="F29" s="3">
        <v>58516.32</v>
      </c>
      <c r="G29" s="3">
        <v>1155279.44</v>
      </c>
      <c r="H29" s="51">
        <f t="shared" si="46"/>
        <v>489</v>
      </c>
      <c r="I29" s="148">
        <v>18</v>
      </c>
      <c r="J29" s="148">
        <v>471</v>
      </c>
      <c r="K29" s="69">
        <f t="shared" si="36"/>
        <v>109279.67</v>
      </c>
      <c r="L29" s="3">
        <v>4022.56</v>
      </c>
      <c r="M29" s="3">
        <v>105257.11</v>
      </c>
      <c r="N29" s="48"/>
      <c r="O29" s="3"/>
      <c r="P29" s="3"/>
      <c r="Q29" s="69"/>
      <c r="R29" s="3"/>
      <c r="S29" s="3"/>
      <c r="T29" s="51">
        <f t="shared" si="47"/>
        <v>1226</v>
      </c>
      <c r="U29" s="11">
        <v>108</v>
      </c>
      <c r="V29" s="11">
        <v>1118</v>
      </c>
      <c r="W29" s="69">
        <f t="shared" si="37"/>
        <v>1552073.08</v>
      </c>
      <c r="X29" s="3">
        <v>136724.22</v>
      </c>
      <c r="Y29" s="3">
        <v>1415348.86</v>
      </c>
      <c r="Z29" s="51">
        <f t="shared" si="48"/>
        <v>2921</v>
      </c>
      <c r="AA29" s="148">
        <v>150</v>
      </c>
      <c r="AB29" s="148">
        <v>2771</v>
      </c>
      <c r="AC29" s="69">
        <f t="shared" si="38"/>
        <v>2087520.63</v>
      </c>
      <c r="AD29" s="3">
        <v>107198.94</v>
      </c>
      <c r="AE29" s="3">
        <v>1980321.69</v>
      </c>
      <c r="AF29" s="51">
        <f t="shared" si="49"/>
        <v>1323</v>
      </c>
      <c r="AG29" s="148">
        <v>52</v>
      </c>
      <c r="AH29" s="148">
        <v>1271</v>
      </c>
      <c r="AI29" s="69">
        <f t="shared" si="39"/>
        <v>638898.41</v>
      </c>
      <c r="AJ29" s="3">
        <v>25111.65</v>
      </c>
      <c r="AK29" s="3">
        <v>613786.76</v>
      </c>
      <c r="AL29" s="51">
        <f t="shared" si="43"/>
        <v>156</v>
      </c>
      <c r="AM29" s="148">
        <v>3</v>
      </c>
      <c r="AN29" s="148">
        <v>153</v>
      </c>
      <c r="AO29" s="69">
        <f t="shared" si="33"/>
        <v>2383534.67</v>
      </c>
      <c r="AP29" s="3">
        <v>45837.21</v>
      </c>
      <c r="AQ29" s="3">
        <v>2337697.46</v>
      </c>
      <c r="AR29" s="51">
        <f t="shared" si="50"/>
        <v>105</v>
      </c>
      <c r="AS29" s="11">
        <v>13</v>
      </c>
      <c r="AT29" s="11">
        <v>92</v>
      </c>
      <c r="AU29" s="69">
        <f t="shared" si="40"/>
        <v>673909.48</v>
      </c>
      <c r="AV29" s="3">
        <v>83436.41</v>
      </c>
      <c r="AW29" s="3">
        <v>590473.06999999995</v>
      </c>
      <c r="AX29" s="51"/>
      <c r="AY29" s="11"/>
      <c r="AZ29" s="11"/>
      <c r="BA29" s="69"/>
      <c r="BB29" s="3"/>
      <c r="BC29" s="3"/>
      <c r="BD29" s="51"/>
      <c r="BE29" s="11"/>
      <c r="BF29" s="11"/>
      <c r="BG29" s="69"/>
      <c r="BH29" s="3"/>
      <c r="BI29" s="3"/>
      <c r="BK29" s="55">
        <f t="shared" si="13"/>
        <v>8659011.6999999993</v>
      </c>
    </row>
    <row r="30" spans="1:66" ht="15" x14ac:dyDescent="0.25">
      <c r="A30" s="21" t="s">
        <v>87</v>
      </c>
      <c r="B30" s="51">
        <f t="shared" si="45"/>
        <v>1062</v>
      </c>
      <c r="C30" s="148">
        <v>72</v>
      </c>
      <c r="D30" s="148">
        <v>990</v>
      </c>
      <c r="E30" s="69">
        <f t="shared" si="35"/>
        <v>1775552.49</v>
      </c>
      <c r="F30" s="3">
        <v>120376.44</v>
      </c>
      <c r="G30" s="3">
        <v>1655176.05</v>
      </c>
      <c r="H30" s="51">
        <f t="shared" si="46"/>
        <v>1428</v>
      </c>
      <c r="I30" s="148">
        <v>69</v>
      </c>
      <c r="J30" s="148">
        <v>1359</v>
      </c>
      <c r="K30" s="69">
        <f t="shared" si="36"/>
        <v>140178.91</v>
      </c>
      <c r="L30" s="3">
        <v>6773.35</v>
      </c>
      <c r="M30" s="3">
        <v>133405.56</v>
      </c>
      <c r="N30" s="48"/>
      <c r="O30" s="3"/>
      <c r="P30" s="3"/>
      <c r="Q30" s="69"/>
      <c r="R30" s="3"/>
      <c r="S30" s="3"/>
      <c r="T30" s="51">
        <f t="shared" si="47"/>
        <v>1627</v>
      </c>
      <c r="U30" s="11">
        <v>73</v>
      </c>
      <c r="V30" s="11">
        <v>1554</v>
      </c>
      <c r="W30" s="69">
        <f t="shared" si="37"/>
        <v>1607674.7999999998</v>
      </c>
      <c r="X30" s="3">
        <v>72132.92</v>
      </c>
      <c r="Y30" s="3">
        <v>1535541.88</v>
      </c>
      <c r="Z30" s="51">
        <f t="shared" si="48"/>
        <v>4807</v>
      </c>
      <c r="AA30" s="148">
        <v>338</v>
      </c>
      <c r="AB30" s="148">
        <v>4469</v>
      </c>
      <c r="AC30" s="69">
        <f t="shared" si="38"/>
        <v>3474617.76</v>
      </c>
      <c r="AD30" s="3">
        <v>244314.71</v>
      </c>
      <c r="AE30" s="3">
        <v>3230303.05</v>
      </c>
      <c r="AF30" s="51">
        <f t="shared" si="49"/>
        <v>1980</v>
      </c>
      <c r="AG30" s="148">
        <v>136</v>
      </c>
      <c r="AH30" s="148">
        <v>1844</v>
      </c>
      <c r="AI30" s="69">
        <f t="shared" si="39"/>
        <v>862139.89999999991</v>
      </c>
      <c r="AJ30" s="3">
        <v>59217.69</v>
      </c>
      <c r="AK30" s="3">
        <v>802922.21</v>
      </c>
      <c r="AL30" s="51">
        <f t="shared" si="43"/>
        <v>517</v>
      </c>
      <c r="AM30" s="148">
        <v>30</v>
      </c>
      <c r="AN30" s="148">
        <v>487</v>
      </c>
      <c r="AO30" s="69">
        <f t="shared" si="33"/>
        <v>8076567.7299999995</v>
      </c>
      <c r="AP30" s="3">
        <v>468659.64</v>
      </c>
      <c r="AQ30" s="3">
        <v>7607908.0899999999</v>
      </c>
      <c r="AR30" s="51">
        <f t="shared" si="50"/>
        <v>147</v>
      </c>
      <c r="AS30" s="11">
        <v>9</v>
      </c>
      <c r="AT30" s="11">
        <v>138</v>
      </c>
      <c r="AU30" s="69">
        <f t="shared" si="40"/>
        <v>1072686.32</v>
      </c>
      <c r="AV30" s="3">
        <v>65674.67</v>
      </c>
      <c r="AW30" s="3">
        <v>1007011.65</v>
      </c>
      <c r="AX30" s="51">
        <f t="shared" si="51"/>
        <v>1812</v>
      </c>
      <c r="AY30" s="11">
        <v>87</v>
      </c>
      <c r="AZ30" s="11">
        <v>1725</v>
      </c>
      <c r="BA30" s="69">
        <f t="shared" ref="BA30:BA33" si="52">BB30+BC30</f>
        <v>180185.28</v>
      </c>
      <c r="BB30" s="3">
        <v>8651.2800000000007</v>
      </c>
      <c r="BC30" s="3">
        <v>171534</v>
      </c>
      <c r="BD30" s="51">
        <f t="shared" si="44"/>
        <v>149</v>
      </c>
      <c r="BE30" s="11">
        <v>7</v>
      </c>
      <c r="BF30" s="11">
        <v>142</v>
      </c>
      <c r="BG30" s="69">
        <f t="shared" ref="BG30:BG32" si="53">BH30+BI30</f>
        <v>104496.68000000001</v>
      </c>
      <c r="BH30" s="3">
        <v>4909.24</v>
      </c>
      <c r="BI30" s="3">
        <v>99587.44</v>
      </c>
      <c r="BK30" s="55">
        <f t="shared" si="13"/>
        <v>17294099.870000001</v>
      </c>
    </row>
    <row r="31" spans="1:66" ht="15" x14ac:dyDescent="0.25">
      <c r="A31" s="21" t="s">
        <v>88</v>
      </c>
      <c r="B31" s="51">
        <f t="shared" si="45"/>
        <v>1589</v>
      </c>
      <c r="C31" s="148">
        <v>645</v>
      </c>
      <c r="D31" s="148">
        <v>944</v>
      </c>
      <c r="E31" s="69">
        <f t="shared" si="35"/>
        <v>2656641.15</v>
      </c>
      <c r="F31" s="3">
        <v>1078372.27</v>
      </c>
      <c r="G31" s="3">
        <v>1578268.88</v>
      </c>
      <c r="H31" s="51">
        <f t="shared" si="46"/>
        <v>1278</v>
      </c>
      <c r="I31" s="148">
        <v>579</v>
      </c>
      <c r="J31" s="148">
        <v>699</v>
      </c>
      <c r="K31" s="69">
        <f t="shared" si="36"/>
        <v>132627.85999999999</v>
      </c>
      <c r="L31" s="3">
        <v>60087.27</v>
      </c>
      <c r="M31" s="3">
        <v>72540.59</v>
      </c>
      <c r="N31" s="48"/>
      <c r="O31" s="3"/>
      <c r="P31" s="3"/>
      <c r="Q31" s="69"/>
      <c r="R31" s="3"/>
      <c r="S31" s="3"/>
      <c r="T31" s="51">
        <f t="shared" si="47"/>
        <v>2996</v>
      </c>
      <c r="U31" s="11">
        <v>1315</v>
      </c>
      <c r="V31" s="11">
        <v>1681</v>
      </c>
      <c r="W31" s="69">
        <f t="shared" si="37"/>
        <v>2920646.6399999997</v>
      </c>
      <c r="X31" s="3">
        <v>1281926.01</v>
      </c>
      <c r="Y31" s="3">
        <v>1638720.63</v>
      </c>
      <c r="Z31" s="51">
        <f t="shared" si="48"/>
        <v>6395</v>
      </c>
      <c r="AA31" s="148">
        <v>2984</v>
      </c>
      <c r="AB31" s="148">
        <v>3411</v>
      </c>
      <c r="AC31" s="69">
        <f t="shared" si="38"/>
        <v>4771115.38</v>
      </c>
      <c r="AD31" s="3">
        <v>2226271.8199999998</v>
      </c>
      <c r="AE31" s="3">
        <v>2544843.56</v>
      </c>
      <c r="AF31" s="51">
        <f t="shared" si="49"/>
        <v>2889</v>
      </c>
      <c r="AG31" s="148">
        <v>1211</v>
      </c>
      <c r="AH31" s="148">
        <v>1678</v>
      </c>
      <c r="AI31" s="69">
        <f t="shared" si="39"/>
        <v>1517402.83</v>
      </c>
      <c r="AJ31" s="3">
        <v>636059.13</v>
      </c>
      <c r="AK31" s="3">
        <v>881343.7</v>
      </c>
      <c r="AL31" s="51">
        <f t="shared" si="43"/>
        <v>662</v>
      </c>
      <c r="AM31" s="148">
        <v>284</v>
      </c>
      <c r="AN31" s="148">
        <v>378</v>
      </c>
      <c r="AO31" s="69">
        <f t="shared" si="33"/>
        <v>9312142.2300000004</v>
      </c>
      <c r="AP31" s="3">
        <v>3994937.15</v>
      </c>
      <c r="AQ31" s="3">
        <v>5317205.08</v>
      </c>
      <c r="AR31" s="51">
        <f t="shared" si="50"/>
        <v>220</v>
      </c>
      <c r="AS31" s="11">
        <v>97</v>
      </c>
      <c r="AT31" s="11">
        <v>123</v>
      </c>
      <c r="AU31" s="69">
        <f t="shared" si="40"/>
        <v>1474187.71</v>
      </c>
      <c r="AV31" s="3">
        <v>649982.76</v>
      </c>
      <c r="AW31" s="3">
        <v>824204.95</v>
      </c>
      <c r="AX31" s="51">
        <f t="shared" si="51"/>
        <v>3843</v>
      </c>
      <c r="AY31" s="11">
        <v>1917</v>
      </c>
      <c r="AZ31" s="11">
        <v>1926</v>
      </c>
      <c r="BA31" s="69">
        <f t="shared" si="52"/>
        <v>578392.91999999993</v>
      </c>
      <c r="BB31" s="3">
        <v>288519.18</v>
      </c>
      <c r="BC31" s="3">
        <v>289873.74</v>
      </c>
      <c r="BD31" s="51">
        <f t="shared" si="44"/>
        <v>3256</v>
      </c>
      <c r="BE31" s="11">
        <v>1624</v>
      </c>
      <c r="BF31" s="11">
        <v>1632</v>
      </c>
      <c r="BG31" s="69">
        <f t="shared" si="53"/>
        <v>3631887.84</v>
      </c>
      <c r="BH31" s="3">
        <v>1811482.14</v>
      </c>
      <c r="BI31" s="3">
        <v>1820405.7</v>
      </c>
      <c r="BK31" s="55">
        <f t="shared" si="13"/>
        <v>26995044.559999999</v>
      </c>
    </row>
    <row r="32" spans="1:66" ht="30" x14ac:dyDescent="0.25">
      <c r="A32" s="21" t="s">
        <v>54</v>
      </c>
      <c r="B32" s="48">
        <f t="shared" ref="B32" si="54">C32+D32</f>
        <v>1382</v>
      </c>
      <c r="C32" s="148">
        <v>659</v>
      </c>
      <c r="D32" s="148">
        <v>723</v>
      </c>
      <c r="E32" s="69">
        <f t="shared" si="35"/>
        <v>2310558.88</v>
      </c>
      <c r="F32" s="3">
        <v>1101778.8</v>
      </c>
      <c r="G32" s="3">
        <v>1208780.08</v>
      </c>
      <c r="H32" s="51">
        <f t="shared" si="46"/>
        <v>1408</v>
      </c>
      <c r="I32" s="148">
        <v>450</v>
      </c>
      <c r="J32" s="148">
        <v>958</v>
      </c>
      <c r="K32" s="69">
        <f t="shared" si="36"/>
        <v>213894.31</v>
      </c>
      <c r="L32" s="3">
        <v>68361.11</v>
      </c>
      <c r="M32" s="3">
        <v>145533.20000000001</v>
      </c>
      <c r="N32" s="48"/>
      <c r="O32" s="3"/>
      <c r="P32" s="3"/>
      <c r="Q32" s="69"/>
      <c r="R32" s="3"/>
      <c r="S32" s="3"/>
      <c r="T32" s="51">
        <f t="shared" si="47"/>
        <v>2134</v>
      </c>
      <c r="U32" s="11">
        <v>800</v>
      </c>
      <c r="V32" s="11">
        <v>1334</v>
      </c>
      <c r="W32" s="69">
        <f t="shared" si="37"/>
        <v>2019446.0100000002</v>
      </c>
      <c r="X32" s="3">
        <v>757055.67</v>
      </c>
      <c r="Y32" s="3">
        <v>1262390.3400000001</v>
      </c>
      <c r="Z32" s="51">
        <f t="shared" si="48"/>
        <v>6118</v>
      </c>
      <c r="AA32" s="148">
        <v>2887</v>
      </c>
      <c r="AB32" s="148">
        <v>3231</v>
      </c>
      <c r="AC32" s="69">
        <f t="shared" si="38"/>
        <v>4435860.12</v>
      </c>
      <c r="AD32" s="3">
        <v>2093221.34</v>
      </c>
      <c r="AE32" s="3">
        <v>2342638.7799999998</v>
      </c>
      <c r="AF32" s="51">
        <f t="shared" si="49"/>
        <v>2399</v>
      </c>
      <c r="AG32" s="148">
        <v>961</v>
      </c>
      <c r="AH32" s="148">
        <v>1438</v>
      </c>
      <c r="AI32" s="69">
        <f t="shared" si="39"/>
        <v>993972.22</v>
      </c>
      <c r="AJ32" s="3">
        <v>398168.95</v>
      </c>
      <c r="AK32" s="3">
        <v>595803.27</v>
      </c>
      <c r="AL32" s="51">
        <f t="shared" ref="AL32:AL37" si="55">AM32+AN32</f>
        <v>639</v>
      </c>
      <c r="AM32" s="148">
        <v>316</v>
      </c>
      <c r="AN32" s="148">
        <v>323</v>
      </c>
      <c r="AO32" s="69">
        <f t="shared" si="33"/>
        <v>8577657.9699999988</v>
      </c>
      <c r="AP32" s="3">
        <v>4241846.51</v>
      </c>
      <c r="AQ32" s="3">
        <v>4335811.46</v>
      </c>
      <c r="AR32" s="51">
        <f t="shared" si="50"/>
        <v>194</v>
      </c>
      <c r="AS32" s="11">
        <v>94</v>
      </c>
      <c r="AT32" s="11">
        <v>100</v>
      </c>
      <c r="AU32" s="69">
        <f t="shared" si="40"/>
        <v>1292356.3599999999</v>
      </c>
      <c r="AV32" s="3">
        <v>626193.29</v>
      </c>
      <c r="AW32" s="3">
        <v>666163.06999999995</v>
      </c>
      <c r="AX32" s="51">
        <f t="shared" si="51"/>
        <v>1895</v>
      </c>
      <c r="AY32" s="11">
        <v>820</v>
      </c>
      <c r="AZ32" s="11">
        <v>1075</v>
      </c>
      <c r="BA32" s="69">
        <f t="shared" si="52"/>
        <v>188438.8</v>
      </c>
      <c r="BB32" s="3">
        <v>81540.800000000003</v>
      </c>
      <c r="BC32" s="3">
        <v>106898</v>
      </c>
      <c r="BD32" s="51">
        <f t="shared" si="44"/>
        <v>249</v>
      </c>
      <c r="BE32" s="11">
        <v>108</v>
      </c>
      <c r="BF32" s="11">
        <v>141</v>
      </c>
      <c r="BG32" s="69">
        <f t="shared" si="53"/>
        <v>174628.68</v>
      </c>
      <c r="BH32" s="3">
        <v>75742.559999999998</v>
      </c>
      <c r="BI32" s="3">
        <v>98886.12</v>
      </c>
      <c r="BK32" s="55">
        <f t="shared" si="13"/>
        <v>20206813.349999998</v>
      </c>
    </row>
    <row r="33" spans="1:63" ht="30" x14ac:dyDescent="0.25">
      <c r="A33" s="21" t="s">
        <v>26</v>
      </c>
      <c r="B33" s="51"/>
      <c r="C33" s="11"/>
      <c r="D33" s="11"/>
      <c r="E33" s="69"/>
      <c r="F33" s="3"/>
      <c r="G33" s="3"/>
      <c r="H33" s="51"/>
      <c r="I33" s="11"/>
      <c r="J33" s="11"/>
      <c r="K33" s="69"/>
      <c r="L33" s="3"/>
      <c r="M33" s="3"/>
      <c r="N33" s="48"/>
      <c r="O33" s="3"/>
      <c r="P33" s="3"/>
      <c r="Q33" s="69"/>
      <c r="R33" s="3"/>
      <c r="S33" s="3"/>
      <c r="T33" s="51"/>
      <c r="U33" s="11"/>
      <c r="V33" s="11"/>
      <c r="W33" s="69"/>
      <c r="X33" s="3"/>
      <c r="Y33" s="3"/>
      <c r="Z33" s="51"/>
      <c r="AA33" s="11"/>
      <c r="AB33" s="11"/>
      <c r="AC33" s="69"/>
      <c r="AD33" s="3"/>
      <c r="AE33" s="3"/>
      <c r="AF33" s="51"/>
      <c r="AG33" s="11"/>
      <c r="AH33" s="11"/>
      <c r="AI33" s="69"/>
      <c r="AJ33" s="3"/>
      <c r="AK33" s="3"/>
      <c r="AL33" s="51"/>
      <c r="AM33" s="11"/>
      <c r="AN33" s="11"/>
      <c r="AO33" s="69"/>
      <c r="AP33" s="3"/>
      <c r="AQ33" s="3"/>
      <c r="AR33" s="51"/>
      <c r="AS33" s="11"/>
      <c r="AT33" s="11"/>
      <c r="AU33" s="69"/>
      <c r="AV33" s="3"/>
      <c r="AW33" s="3"/>
      <c r="AX33" s="51">
        <f t="shared" ref="AX33" si="56">AY33+AZ33</f>
        <v>1835</v>
      </c>
      <c r="AY33" s="11">
        <v>562</v>
      </c>
      <c r="AZ33" s="11">
        <v>1273</v>
      </c>
      <c r="BA33" s="69">
        <f t="shared" si="52"/>
        <v>973789.40000000014</v>
      </c>
      <c r="BB33" s="3">
        <v>298239.59000000003</v>
      </c>
      <c r="BC33" s="3">
        <v>675549.81</v>
      </c>
      <c r="BD33" s="51"/>
      <c r="BE33" s="11"/>
      <c r="BF33" s="11"/>
      <c r="BG33" s="69"/>
      <c r="BH33" s="3"/>
      <c r="BI33" s="3"/>
      <c r="BK33" s="55">
        <f t="shared" si="13"/>
        <v>973789.40000000014</v>
      </c>
    </row>
    <row r="34" spans="1:63" ht="30" x14ac:dyDescent="0.25">
      <c r="A34" s="21" t="s">
        <v>27</v>
      </c>
      <c r="B34" s="51"/>
      <c r="C34" s="11"/>
      <c r="D34" s="11"/>
      <c r="E34" s="69"/>
      <c r="F34" s="3"/>
      <c r="G34" s="3"/>
      <c r="H34" s="51">
        <f t="shared" si="46"/>
        <v>1017</v>
      </c>
      <c r="I34" s="148">
        <v>280</v>
      </c>
      <c r="J34" s="148">
        <v>737</v>
      </c>
      <c r="K34" s="69">
        <f>L34+M34</f>
        <v>190644.72</v>
      </c>
      <c r="L34" s="3">
        <v>52488.22</v>
      </c>
      <c r="M34" s="3">
        <v>138156.5</v>
      </c>
      <c r="N34" s="51">
        <f t="shared" ref="N34" si="57">O34+P34</f>
        <v>11376</v>
      </c>
      <c r="O34" s="148">
        <v>3458</v>
      </c>
      <c r="P34" s="148">
        <v>7918</v>
      </c>
      <c r="Q34" s="69">
        <f t="shared" ref="Q34" si="58">R34+S34</f>
        <v>3798423.93</v>
      </c>
      <c r="R34" s="3">
        <v>1154619.3700000001</v>
      </c>
      <c r="S34" s="3">
        <v>2643804.56</v>
      </c>
      <c r="T34" s="51"/>
      <c r="U34" s="11"/>
      <c r="V34" s="11"/>
      <c r="W34" s="69"/>
      <c r="X34" s="32"/>
      <c r="Y34" s="32"/>
      <c r="Z34" s="51">
        <f t="shared" si="48"/>
        <v>750</v>
      </c>
      <c r="AA34" s="148">
        <v>200</v>
      </c>
      <c r="AB34" s="148">
        <v>550</v>
      </c>
      <c r="AC34" s="69">
        <f t="shared" ref="AC34:AC46" si="59">AD34+AE34</f>
        <v>561605.42999999993</v>
      </c>
      <c r="AD34" s="3">
        <v>149761.45000000001</v>
      </c>
      <c r="AE34" s="3">
        <v>411843.98</v>
      </c>
      <c r="AF34" s="51"/>
      <c r="AG34" s="11"/>
      <c r="AH34" s="11"/>
      <c r="AI34" s="69"/>
      <c r="AJ34" s="3"/>
      <c r="AK34" s="3"/>
      <c r="AL34" s="51">
        <f t="shared" si="55"/>
        <v>1325</v>
      </c>
      <c r="AM34" s="148">
        <v>345</v>
      </c>
      <c r="AN34" s="148">
        <v>980</v>
      </c>
      <c r="AO34" s="69">
        <f t="shared" si="33"/>
        <v>35160737.530000001</v>
      </c>
      <c r="AP34" s="3">
        <v>9155059.9600000009</v>
      </c>
      <c r="AQ34" s="3">
        <v>26005677.57</v>
      </c>
      <c r="AR34" s="51">
        <f t="shared" si="50"/>
        <v>1017</v>
      </c>
      <c r="AS34" s="11">
        <v>396</v>
      </c>
      <c r="AT34" s="11">
        <v>621</v>
      </c>
      <c r="AU34" s="69">
        <f t="shared" ref="AU34:AU46" si="60">AV34+AW34</f>
        <v>10731512.07</v>
      </c>
      <c r="AV34" s="3">
        <v>4178641.87</v>
      </c>
      <c r="AW34" s="3">
        <v>6552870.2000000002</v>
      </c>
      <c r="AX34" s="51"/>
      <c r="AY34" s="11"/>
      <c r="AZ34" s="11"/>
      <c r="BA34" s="69"/>
      <c r="BB34" s="3"/>
      <c r="BC34" s="3"/>
      <c r="BD34" s="51">
        <f t="shared" ref="BD34:BD37" si="61">BE34+BF34</f>
        <v>264</v>
      </c>
      <c r="BE34" s="11">
        <v>86</v>
      </c>
      <c r="BF34" s="11">
        <v>178</v>
      </c>
      <c r="BG34" s="69">
        <f t="shared" ref="BG34" si="62">BH34+BI34</f>
        <v>349484.37</v>
      </c>
      <c r="BH34" s="3">
        <v>113847.18</v>
      </c>
      <c r="BI34" s="3">
        <v>235637.19</v>
      </c>
      <c r="BK34" s="55">
        <f t="shared" si="13"/>
        <v>50792408.049999997</v>
      </c>
    </row>
    <row r="35" spans="1:63" ht="30" x14ac:dyDescent="0.25">
      <c r="A35" s="22" t="s">
        <v>48</v>
      </c>
      <c r="B35" s="51"/>
      <c r="C35" s="11"/>
      <c r="D35" s="11"/>
      <c r="E35" s="69"/>
      <c r="F35" s="3"/>
      <c r="G35" s="3"/>
      <c r="H35" s="51"/>
      <c r="I35" s="11"/>
      <c r="J35" s="11"/>
      <c r="K35" s="69"/>
      <c r="L35" s="3"/>
      <c r="M35" s="3"/>
      <c r="N35" s="48"/>
      <c r="O35" s="3"/>
      <c r="P35" s="3"/>
      <c r="Q35" s="69"/>
      <c r="R35" s="3"/>
      <c r="S35" s="3"/>
      <c r="T35" s="51"/>
      <c r="U35" s="11"/>
      <c r="V35" s="11"/>
      <c r="W35" s="69"/>
      <c r="X35" s="3"/>
      <c r="Y35" s="3"/>
      <c r="Z35" s="51">
        <f t="shared" si="48"/>
        <v>886</v>
      </c>
      <c r="AA35" s="148">
        <v>237</v>
      </c>
      <c r="AB35" s="148">
        <v>649</v>
      </c>
      <c r="AC35" s="69">
        <f t="shared" si="59"/>
        <v>867575.79</v>
      </c>
      <c r="AD35" s="3">
        <v>232071.63</v>
      </c>
      <c r="AE35" s="3">
        <v>635504.16</v>
      </c>
      <c r="AF35" s="51"/>
      <c r="AG35" s="11"/>
      <c r="AH35" s="11"/>
      <c r="AI35" s="69"/>
      <c r="AJ35" s="3"/>
      <c r="AK35" s="3"/>
      <c r="AL35" s="51"/>
      <c r="AM35" s="11"/>
      <c r="AN35" s="11"/>
      <c r="AO35" s="69"/>
      <c r="AP35" s="3"/>
      <c r="AQ35" s="3"/>
      <c r="AR35" s="51">
        <f t="shared" si="50"/>
        <v>294</v>
      </c>
      <c r="AS35" s="11">
        <v>82</v>
      </c>
      <c r="AT35" s="11">
        <v>212</v>
      </c>
      <c r="AU35" s="69">
        <f t="shared" si="60"/>
        <v>7043294.54</v>
      </c>
      <c r="AV35" s="3">
        <v>1964456.3</v>
      </c>
      <c r="AW35" s="3">
        <v>5078838.24</v>
      </c>
      <c r="AX35" s="48"/>
      <c r="AY35" s="11"/>
      <c r="AZ35" s="11"/>
      <c r="BA35" s="69"/>
      <c r="BB35" s="3"/>
      <c r="BC35" s="3"/>
      <c r="BD35" s="51"/>
      <c r="BE35" s="11"/>
      <c r="BF35" s="11"/>
      <c r="BG35" s="69"/>
      <c r="BH35" s="3"/>
      <c r="BI35" s="3"/>
      <c r="BK35" s="55">
        <f t="shared" si="13"/>
        <v>7910870.3300000001</v>
      </c>
    </row>
    <row r="36" spans="1:63" ht="45" x14ac:dyDescent="0.25">
      <c r="A36" s="21" t="s">
        <v>49</v>
      </c>
      <c r="B36" s="51"/>
      <c r="C36" s="11"/>
      <c r="D36" s="11"/>
      <c r="E36" s="69"/>
      <c r="F36" s="3"/>
      <c r="G36" s="3"/>
      <c r="H36" s="51">
        <f t="shared" si="46"/>
        <v>1571</v>
      </c>
      <c r="I36" s="148">
        <v>398</v>
      </c>
      <c r="J36" s="148">
        <v>1173</v>
      </c>
      <c r="K36" s="69">
        <f>L36+M36</f>
        <v>297020.44</v>
      </c>
      <c r="L36" s="3">
        <v>75247.7</v>
      </c>
      <c r="M36" s="3">
        <v>221772.74</v>
      </c>
      <c r="N36" s="51">
        <f t="shared" ref="N36:N40" si="63">O36+P36</f>
        <v>15240</v>
      </c>
      <c r="O36" s="148">
        <v>3541</v>
      </c>
      <c r="P36" s="148">
        <v>11699</v>
      </c>
      <c r="Q36" s="69">
        <f t="shared" ref="Q36:Q40" si="64">R36+S36</f>
        <v>7692487.0999999996</v>
      </c>
      <c r="R36" s="3">
        <v>1787342.31</v>
      </c>
      <c r="S36" s="3">
        <v>5905144.79</v>
      </c>
      <c r="T36" s="48">
        <f t="shared" ref="T36" si="65">U36+V36</f>
        <v>0</v>
      </c>
      <c r="U36" s="11">
        <v>0</v>
      </c>
      <c r="V36" s="11">
        <v>0</v>
      </c>
      <c r="W36" s="69">
        <f t="shared" ref="W36" si="66">X36+Y36</f>
        <v>0</v>
      </c>
      <c r="X36" s="3">
        <v>0</v>
      </c>
      <c r="Y36" s="3">
        <v>0</v>
      </c>
      <c r="Z36" s="51">
        <f t="shared" si="48"/>
        <v>290</v>
      </c>
      <c r="AA36" s="148">
        <v>44</v>
      </c>
      <c r="AB36" s="148">
        <v>246</v>
      </c>
      <c r="AC36" s="69">
        <f t="shared" si="59"/>
        <v>374355.19999999995</v>
      </c>
      <c r="AD36" s="3">
        <v>56798.720000000001</v>
      </c>
      <c r="AE36" s="3">
        <v>317556.47999999998</v>
      </c>
      <c r="AF36" s="51"/>
      <c r="AG36" s="11"/>
      <c r="AH36" s="11"/>
      <c r="AI36" s="69"/>
      <c r="AJ36" s="3"/>
      <c r="AK36" s="3"/>
      <c r="AL36" s="51">
        <f t="shared" si="55"/>
        <v>2766</v>
      </c>
      <c r="AM36" s="148">
        <v>702</v>
      </c>
      <c r="AN36" s="148">
        <v>2064</v>
      </c>
      <c r="AO36" s="69">
        <f t="shared" si="33"/>
        <v>84744231.280000001</v>
      </c>
      <c r="AP36" s="3">
        <v>21507755.010000002</v>
      </c>
      <c r="AQ36" s="3">
        <v>63236476.270000003</v>
      </c>
      <c r="AR36" s="51">
        <f t="shared" si="50"/>
        <v>515</v>
      </c>
      <c r="AS36" s="11">
        <v>147</v>
      </c>
      <c r="AT36" s="11">
        <v>368</v>
      </c>
      <c r="AU36" s="69">
        <f t="shared" si="60"/>
        <v>9935337.9600000009</v>
      </c>
      <c r="AV36" s="3">
        <v>2835912</v>
      </c>
      <c r="AW36" s="3">
        <v>7099425.96</v>
      </c>
      <c r="AX36" s="51">
        <f>AY36+AZ36</f>
        <v>939</v>
      </c>
      <c r="AY36" s="11">
        <v>226</v>
      </c>
      <c r="AZ36" s="11">
        <v>713</v>
      </c>
      <c r="BA36" s="69">
        <f t="shared" ref="BA36" si="67">BB36+BC36</f>
        <v>578198.58000000007</v>
      </c>
      <c r="BB36" s="3">
        <v>139161.75</v>
      </c>
      <c r="BC36" s="3">
        <v>439036.83</v>
      </c>
      <c r="BD36" s="51">
        <f t="shared" si="61"/>
        <v>4660</v>
      </c>
      <c r="BE36" s="11">
        <v>1122</v>
      </c>
      <c r="BF36" s="11">
        <v>3538</v>
      </c>
      <c r="BG36" s="69">
        <f t="shared" ref="BG36:BG45" si="68">BH36+BI36</f>
        <v>5897743.1299999999</v>
      </c>
      <c r="BH36" s="3">
        <v>1420014.55</v>
      </c>
      <c r="BI36" s="3">
        <v>4477728.58</v>
      </c>
      <c r="BK36" s="55">
        <f t="shared" si="13"/>
        <v>109519373.68999998</v>
      </c>
    </row>
    <row r="37" spans="1:63" ht="15" x14ac:dyDescent="0.25">
      <c r="A37" s="21" t="s">
        <v>28</v>
      </c>
      <c r="B37" s="51"/>
      <c r="C37" s="11"/>
      <c r="D37" s="11"/>
      <c r="E37" s="69"/>
      <c r="F37" s="3"/>
      <c r="G37" s="3"/>
      <c r="H37" s="51"/>
      <c r="I37" s="11"/>
      <c r="J37" s="11"/>
      <c r="K37" s="69"/>
      <c r="L37" s="3"/>
      <c r="M37" s="3"/>
      <c r="N37" s="51">
        <f t="shared" si="63"/>
        <v>1526</v>
      </c>
      <c r="O37" s="148">
        <v>475</v>
      </c>
      <c r="P37" s="148">
        <v>1051</v>
      </c>
      <c r="Q37" s="69">
        <f t="shared" si="64"/>
        <v>534145.78</v>
      </c>
      <c r="R37" s="3">
        <v>166264.25</v>
      </c>
      <c r="S37" s="3">
        <v>367881.53</v>
      </c>
      <c r="T37" s="51"/>
      <c r="U37" s="11"/>
      <c r="V37" s="11"/>
      <c r="W37" s="69"/>
      <c r="X37" s="3"/>
      <c r="Y37" s="3"/>
      <c r="Z37" s="51">
        <f t="shared" si="48"/>
        <v>1180</v>
      </c>
      <c r="AA37" s="148">
        <v>411</v>
      </c>
      <c r="AB37" s="148">
        <v>769</v>
      </c>
      <c r="AC37" s="69">
        <f t="shared" si="59"/>
        <v>803745.2</v>
      </c>
      <c r="AD37" s="3">
        <v>279948.53999999998</v>
      </c>
      <c r="AE37" s="3">
        <v>523796.66</v>
      </c>
      <c r="AF37" s="51"/>
      <c r="AG37" s="11"/>
      <c r="AH37" s="11"/>
      <c r="AI37" s="69"/>
      <c r="AJ37" s="3"/>
      <c r="AK37" s="3"/>
      <c r="AL37" s="51">
        <f t="shared" si="55"/>
        <v>595</v>
      </c>
      <c r="AM37" s="148">
        <v>241</v>
      </c>
      <c r="AN37" s="148">
        <v>354</v>
      </c>
      <c r="AO37" s="69">
        <f t="shared" si="33"/>
        <v>17079786.899999999</v>
      </c>
      <c r="AP37" s="3">
        <v>6918031.3300000001</v>
      </c>
      <c r="AQ37" s="3">
        <v>10161755.57</v>
      </c>
      <c r="AR37" s="51">
        <f t="shared" si="50"/>
        <v>203</v>
      </c>
      <c r="AS37" s="11">
        <v>47</v>
      </c>
      <c r="AT37" s="11">
        <v>156</v>
      </c>
      <c r="AU37" s="69">
        <f t="shared" si="60"/>
        <v>4456487.16</v>
      </c>
      <c r="AV37" s="3">
        <v>1031797.52</v>
      </c>
      <c r="AW37" s="3">
        <v>3424689.64</v>
      </c>
      <c r="AX37" s="48"/>
      <c r="AY37" s="11"/>
      <c r="AZ37" s="11"/>
      <c r="BA37" s="69"/>
      <c r="BB37" s="3"/>
      <c r="BC37" s="3"/>
      <c r="BD37" s="51">
        <f t="shared" si="61"/>
        <v>359</v>
      </c>
      <c r="BE37" s="11">
        <v>63</v>
      </c>
      <c r="BF37" s="11">
        <v>296</v>
      </c>
      <c r="BG37" s="69">
        <f t="shared" si="68"/>
        <v>218078.14</v>
      </c>
      <c r="BH37" s="3">
        <v>38269.980000000003</v>
      </c>
      <c r="BI37" s="3">
        <v>179808.16</v>
      </c>
      <c r="BK37" s="55">
        <f t="shared" si="13"/>
        <v>23092243.18</v>
      </c>
    </row>
    <row r="38" spans="1:63" ht="20.25" customHeight="1" x14ac:dyDescent="0.25">
      <c r="A38" s="21" t="s">
        <v>29</v>
      </c>
      <c r="B38" s="51"/>
      <c r="C38" s="11"/>
      <c r="D38" s="11"/>
      <c r="E38" s="69"/>
      <c r="F38" s="3"/>
      <c r="G38" s="3"/>
      <c r="H38" s="51">
        <f t="shared" si="46"/>
        <v>606</v>
      </c>
      <c r="I38" s="11">
        <v>438</v>
      </c>
      <c r="J38" s="11">
        <v>168</v>
      </c>
      <c r="K38" s="69">
        <f t="shared" ref="K38:K46" si="69">L38+M38</f>
        <v>40888.22</v>
      </c>
      <c r="L38" s="3">
        <v>29552.87</v>
      </c>
      <c r="M38" s="3">
        <v>11335.35</v>
      </c>
      <c r="N38" s="51">
        <f t="shared" si="63"/>
        <v>40316</v>
      </c>
      <c r="O38" s="148">
        <v>14391</v>
      </c>
      <c r="P38" s="148">
        <v>25925</v>
      </c>
      <c r="Q38" s="69">
        <f t="shared" si="64"/>
        <v>13174854.129999999</v>
      </c>
      <c r="R38" s="3">
        <v>4702830.78</v>
      </c>
      <c r="S38" s="3">
        <v>8472023.3499999996</v>
      </c>
      <c r="T38" s="51"/>
      <c r="U38" s="11"/>
      <c r="V38" s="11"/>
      <c r="W38" s="69"/>
      <c r="X38" s="3"/>
      <c r="Y38" s="3"/>
      <c r="Z38" s="51">
        <f t="shared" si="48"/>
        <v>852</v>
      </c>
      <c r="AA38" s="148">
        <v>298</v>
      </c>
      <c r="AB38" s="148">
        <v>554</v>
      </c>
      <c r="AC38" s="69">
        <f t="shared" si="59"/>
        <v>534531.01</v>
      </c>
      <c r="AD38" s="3">
        <v>186960.38</v>
      </c>
      <c r="AE38" s="3">
        <v>347570.63</v>
      </c>
      <c r="AF38" s="51"/>
      <c r="AG38" s="11"/>
      <c r="AH38" s="11"/>
      <c r="AI38" s="69"/>
      <c r="AJ38" s="3"/>
      <c r="AK38" s="3"/>
      <c r="AL38" s="51">
        <f t="shared" ref="AL38:AL42" si="70">AM38+AN38</f>
        <v>7167</v>
      </c>
      <c r="AM38" s="148">
        <v>2304</v>
      </c>
      <c r="AN38" s="148">
        <v>4863</v>
      </c>
      <c r="AO38" s="69">
        <f t="shared" si="33"/>
        <v>234995909.52000001</v>
      </c>
      <c r="AP38" s="3">
        <v>75544938.680000007</v>
      </c>
      <c r="AQ38" s="3">
        <v>159450970.84</v>
      </c>
      <c r="AR38" s="51">
        <f t="shared" si="50"/>
        <v>542</v>
      </c>
      <c r="AS38" s="148">
        <v>147</v>
      </c>
      <c r="AT38" s="148">
        <v>395</v>
      </c>
      <c r="AU38" s="69">
        <f t="shared" si="60"/>
        <v>18586718.02</v>
      </c>
      <c r="AV38" s="3">
        <v>5041047.1399999997</v>
      </c>
      <c r="AW38" s="3">
        <v>13545670.880000001</v>
      </c>
      <c r="AX38" s="48"/>
      <c r="AY38" s="11"/>
      <c r="AZ38" s="11"/>
      <c r="BA38" s="69"/>
      <c r="BB38" s="3"/>
      <c r="BC38" s="3"/>
      <c r="BD38" s="51">
        <f t="shared" ref="BD38" si="71">BE38+BF38</f>
        <v>13007</v>
      </c>
      <c r="BE38" s="148">
        <v>4313</v>
      </c>
      <c r="BF38" s="148">
        <v>8694</v>
      </c>
      <c r="BG38" s="69">
        <f t="shared" si="68"/>
        <v>11834650.550000001</v>
      </c>
      <c r="BH38" s="3">
        <v>3924259.85</v>
      </c>
      <c r="BI38" s="3">
        <v>7910390.7000000002</v>
      </c>
      <c r="BK38" s="55">
        <f t="shared" si="13"/>
        <v>279167551.44999999</v>
      </c>
    </row>
    <row r="39" spans="1:63" ht="30" x14ac:dyDescent="0.25">
      <c r="A39" s="21" t="s">
        <v>30</v>
      </c>
      <c r="B39" s="51"/>
      <c r="C39" s="11"/>
      <c r="D39" s="11"/>
      <c r="E39" s="69"/>
      <c r="F39" s="3"/>
      <c r="G39" s="3"/>
      <c r="H39" s="51">
        <f t="shared" si="46"/>
        <v>8840</v>
      </c>
      <c r="I39" s="148">
        <v>1556</v>
      </c>
      <c r="J39" s="148">
        <v>7284</v>
      </c>
      <c r="K39" s="69">
        <f t="shared" si="69"/>
        <v>651331.19999999995</v>
      </c>
      <c r="L39" s="3">
        <v>114646.08</v>
      </c>
      <c r="M39" s="3">
        <v>536685.12</v>
      </c>
      <c r="N39" s="51">
        <f t="shared" si="63"/>
        <v>9106</v>
      </c>
      <c r="O39" s="148">
        <v>1633</v>
      </c>
      <c r="P39" s="148">
        <v>7473</v>
      </c>
      <c r="Q39" s="69">
        <f t="shared" si="64"/>
        <v>2982123.94</v>
      </c>
      <c r="R39" s="3">
        <v>534791.17000000004</v>
      </c>
      <c r="S39" s="3">
        <v>2447332.77</v>
      </c>
      <c r="T39" s="51"/>
      <c r="U39" s="11"/>
      <c r="V39" s="11"/>
      <c r="W39" s="69"/>
      <c r="X39" s="3"/>
      <c r="Y39" s="3"/>
      <c r="Z39" s="51">
        <f t="shared" si="48"/>
        <v>105</v>
      </c>
      <c r="AA39" s="148">
        <v>14</v>
      </c>
      <c r="AB39" s="148">
        <v>91</v>
      </c>
      <c r="AC39" s="69">
        <f t="shared" si="59"/>
        <v>64643.25</v>
      </c>
      <c r="AD39" s="3">
        <v>8619.1</v>
      </c>
      <c r="AE39" s="3">
        <v>56024.15</v>
      </c>
      <c r="AF39" s="51"/>
      <c r="AG39" s="11"/>
      <c r="AH39" s="11"/>
      <c r="AI39" s="69"/>
      <c r="AJ39" s="3"/>
      <c r="AK39" s="3"/>
      <c r="AL39" s="51">
        <f t="shared" si="70"/>
        <v>2563</v>
      </c>
      <c r="AM39" s="148">
        <v>801</v>
      </c>
      <c r="AN39" s="148">
        <v>1762</v>
      </c>
      <c r="AO39" s="69">
        <f t="shared" si="33"/>
        <v>120289222.59</v>
      </c>
      <c r="AP39" s="3">
        <v>37593315.369999997</v>
      </c>
      <c r="AQ39" s="3">
        <v>82695907.219999999</v>
      </c>
      <c r="AR39" s="51">
        <f t="shared" si="50"/>
        <v>598</v>
      </c>
      <c r="AS39" s="11">
        <v>168</v>
      </c>
      <c r="AT39" s="11">
        <v>430</v>
      </c>
      <c r="AU39" s="69">
        <f t="shared" si="60"/>
        <v>27562093.59</v>
      </c>
      <c r="AV39" s="3">
        <v>7743196.8600000003</v>
      </c>
      <c r="AW39" s="3">
        <v>19818896.73</v>
      </c>
      <c r="AX39" s="51">
        <f t="shared" ref="AX39:AX42" si="72">AY39+AZ39</f>
        <v>1073</v>
      </c>
      <c r="AY39" s="11">
        <v>257</v>
      </c>
      <c r="AZ39" s="11">
        <v>816</v>
      </c>
      <c r="BA39" s="69">
        <f t="shared" ref="BA39" si="73">BB39+BC39</f>
        <v>307242.82</v>
      </c>
      <c r="BB39" s="3">
        <v>73589.38</v>
      </c>
      <c r="BC39" s="3">
        <v>233653.44</v>
      </c>
      <c r="BD39" s="51">
        <f t="shared" ref="BD39:BD42" si="74">BE39+BF39</f>
        <v>5047</v>
      </c>
      <c r="BE39" s="11">
        <v>1210</v>
      </c>
      <c r="BF39" s="139">
        <v>3837</v>
      </c>
      <c r="BG39" s="69">
        <f t="shared" si="68"/>
        <v>3646879.11</v>
      </c>
      <c r="BH39" s="3">
        <v>874326.08</v>
      </c>
      <c r="BI39" s="3">
        <v>2772553.03</v>
      </c>
      <c r="BK39" s="55">
        <f t="shared" ref="BK39:BK70" si="75">E39+K39+Q39+W39+AC39+AI39+AO39+AU39+BA39+BG39</f>
        <v>155503536.5</v>
      </c>
    </row>
    <row r="40" spans="1:63" ht="30" x14ac:dyDescent="0.25">
      <c r="A40" s="21" t="s">
        <v>46</v>
      </c>
      <c r="B40" s="51"/>
      <c r="C40" s="11"/>
      <c r="D40" s="11"/>
      <c r="E40" s="69"/>
      <c r="F40" s="3"/>
      <c r="G40" s="3"/>
      <c r="H40" s="51">
        <f t="shared" si="46"/>
        <v>2960</v>
      </c>
      <c r="I40" s="148">
        <v>703</v>
      </c>
      <c r="J40" s="148">
        <v>2257</v>
      </c>
      <c r="K40" s="69">
        <f t="shared" si="69"/>
        <v>166776.79999999999</v>
      </c>
      <c r="L40" s="3">
        <v>39609.49</v>
      </c>
      <c r="M40" s="3">
        <v>127167.31</v>
      </c>
      <c r="N40" s="51">
        <f t="shared" si="63"/>
        <v>1800</v>
      </c>
      <c r="O40" s="148">
        <v>573</v>
      </c>
      <c r="P40" s="148">
        <v>1227</v>
      </c>
      <c r="Q40" s="69">
        <f t="shared" si="64"/>
        <v>488948.4</v>
      </c>
      <c r="R40" s="3">
        <v>155648.57</v>
      </c>
      <c r="S40" s="3">
        <v>333299.83</v>
      </c>
      <c r="T40" s="51"/>
      <c r="U40" s="11"/>
      <c r="V40" s="11"/>
      <c r="W40" s="69"/>
      <c r="X40" s="3"/>
      <c r="Y40" s="3"/>
      <c r="Z40" s="51">
        <f t="shared" si="48"/>
        <v>5671</v>
      </c>
      <c r="AA40" s="148">
        <v>1840</v>
      </c>
      <c r="AB40" s="148">
        <v>3831</v>
      </c>
      <c r="AC40" s="69">
        <f t="shared" si="59"/>
        <v>3971374.5</v>
      </c>
      <c r="AD40" s="3">
        <v>1288543.3</v>
      </c>
      <c r="AE40" s="3">
        <v>2682831.2000000002</v>
      </c>
      <c r="AF40" s="51"/>
      <c r="AG40" s="11"/>
      <c r="AH40" s="11"/>
      <c r="AI40" s="69"/>
      <c r="AJ40" s="3"/>
      <c r="AK40" s="3"/>
      <c r="AL40" s="51">
        <f t="shared" si="70"/>
        <v>230</v>
      </c>
      <c r="AM40" s="148">
        <v>72</v>
      </c>
      <c r="AN40" s="148">
        <v>158</v>
      </c>
      <c r="AO40" s="69">
        <f t="shared" si="33"/>
        <v>6712585.6199999992</v>
      </c>
      <c r="AP40" s="3">
        <v>2101331.15</v>
      </c>
      <c r="AQ40" s="3">
        <v>4611254.47</v>
      </c>
      <c r="AR40" s="51">
        <f t="shared" si="50"/>
        <v>91</v>
      </c>
      <c r="AS40" s="11">
        <v>30</v>
      </c>
      <c r="AT40" s="11">
        <v>61</v>
      </c>
      <c r="AU40" s="69">
        <f t="shared" si="60"/>
        <v>3032723.6399999997</v>
      </c>
      <c r="AV40" s="3">
        <v>999799</v>
      </c>
      <c r="AW40" s="3">
        <v>2032924.64</v>
      </c>
      <c r="AX40" s="51"/>
      <c r="AY40" s="11"/>
      <c r="AZ40" s="11"/>
      <c r="BA40" s="69"/>
      <c r="BB40" s="3"/>
      <c r="BC40" s="3"/>
      <c r="BD40" s="51">
        <f t="shared" si="74"/>
        <v>210</v>
      </c>
      <c r="BE40" s="11">
        <v>74</v>
      </c>
      <c r="BF40" s="11">
        <v>136</v>
      </c>
      <c r="BG40" s="69">
        <f t="shared" si="68"/>
        <v>238333.2</v>
      </c>
      <c r="BH40" s="3">
        <v>83984.08</v>
      </c>
      <c r="BI40" s="3">
        <v>154349.12</v>
      </c>
      <c r="BK40" s="55">
        <f t="shared" si="75"/>
        <v>14610742.16</v>
      </c>
    </row>
    <row r="41" spans="1:63" ht="15" x14ac:dyDescent="0.25">
      <c r="A41" s="21" t="s">
        <v>89</v>
      </c>
      <c r="B41" s="51">
        <f t="shared" ref="B41:B42" si="76">C41+D41</f>
        <v>972</v>
      </c>
      <c r="C41" s="148">
        <v>314</v>
      </c>
      <c r="D41" s="148">
        <v>658</v>
      </c>
      <c r="E41" s="69">
        <f t="shared" ref="E41:E44" si="77">F41+G41</f>
        <v>1625081.94</v>
      </c>
      <c r="F41" s="3">
        <v>524975.03</v>
      </c>
      <c r="G41" s="3">
        <v>1100106.9099999999</v>
      </c>
      <c r="H41" s="51">
        <f t="shared" si="46"/>
        <v>1632</v>
      </c>
      <c r="I41" s="148">
        <v>594</v>
      </c>
      <c r="J41" s="148">
        <v>1038</v>
      </c>
      <c r="K41" s="69">
        <f t="shared" si="69"/>
        <v>179366.78</v>
      </c>
      <c r="L41" s="3">
        <v>65284.23</v>
      </c>
      <c r="M41" s="3">
        <v>114082.55</v>
      </c>
      <c r="N41" s="48"/>
      <c r="O41" s="3"/>
      <c r="P41" s="3"/>
      <c r="Q41" s="69"/>
      <c r="R41" s="3"/>
      <c r="S41" s="3"/>
      <c r="T41" s="51">
        <f>U41+V41</f>
        <v>1736</v>
      </c>
      <c r="U41" s="11">
        <v>752</v>
      </c>
      <c r="V41" s="11">
        <v>984</v>
      </c>
      <c r="W41" s="69">
        <f t="shared" ref="W41:W44" si="78">X41+Y41</f>
        <v>1527906.78</v>
      </c>
      <c r="X41" s="3">
        <v>661858.24</v>
      </c>
      <c r="Y41" s="3">
        <v>866048.54</v>
      </c>
      <c r="Z41" s="51">
        <f t="shared" si="48"/>
        <v>4538</v>
      </c>
      <c r="AA41" s="148">
        <v>1791</v>
      </c>
      <c r="AB41" s="148">
        <v>2747</v>
      </c>
      <c r="AC41" s="69">
        <f t="shared" si="59"/>
        <v>3024144.31</v>
      </c>
      <c r="AD41" s="3">
        <v>1193530.73</v>
      </c>
      <c r="AE41" s="3">
        <v>1830613.58</v>
      </c>
      <c r="AF41" s="51">
        <f t="shared" ref="AF41:AF44" si="79">AG41+AH41</f>
        <v>1851</v>
      </c>
      <c r="AG41" s="148">
        <v>683</v>
      </c>
      <c r="AH41" s="148">
        <v>1168</v>
      </c>
      <c r="AI41" s="69">
        <f t="shared" ref="AI41:AI61" si="80">AJ41+AK41</f>
        <v>815375.29</v>
      </c>
      <c r="AJ41" s="3">
        <v>300865.11</v>
      </c>
      <c r="AK41" s="3">
        <v>514510.18</v>
      </c>
      <c r="AL41" s="51">
        <f t="shared" si="70"/>
        <v>424</v>
      </c>
      <c r="AM41" s="148">
        <v>163</v>
      </c>
      <c r="AN41" s="148">
        <v>261</v>
      </c>
      <c r="AO41" s="69">
        <f t="shared" si="33"/>
        <v>5826922.54</v>
      </c>
      <c r="AP41" s="3">
        <v>2240066.92</v>
      </c>
      <c r="AQ41" s="3">
        <v>3586855.62</v>
      </c>
      <c r="AR41" s="51">
        <f t="shared" si="50"/>
        <v>133</v>
      </c>
      <c r="AS41" s="11">
        <v>50</v>
      </c>
      <c r="AT41" s="11">
        <v>83</v>
      </c>
      <c r="AU41" s="69">
        <f t="shared" si="60"/>
        <v>776963.26</v>
      </c>
      <c r="AV41" s="3">
        <v>292091.45</v>
      </c>
      <c r="AW41" s="3">
        <v>484871.81</v>
      </c>
      <c r="AX41" s="51">
        <f t="shared" si="72"/>
        <v>4682</v>
      </c>
      <c r="AY41" s="11">
        <v>1385</v>
      </c>
      <c r="AZ41" s="11">
        <v>3297</v>
      </c>
      <c r="BA41" s="69">
        <f t="shared" ref="BA41:BA42" si="81">BB41+BC41</f>
        <v>843960.77999999991</v>
      </c>
      <c r="BB41" s="3">
        <v>249655.21</v>
      </c>
      <c r="BC41" s="3">
        <v>594305.56999999995</v>
      </c>
      <c r="BD41" s="51">
        <f t="shared" si="74"/>
        <v>82</v>
      </c>
      <c r="BE41" s="11">
        <v>24</v>
      </c>
      <c r="BF41" s="11">
        <v>58</v>
      </c>
      <c r="BG41" s="69">
        <f t="shared" si="68"/>
        <v>57508.24</v>
      </c>
      <c r="BH41" s="3">
        <v>16831.68</v>
      </c>
      <c r="BI41" s="3">
        <v>40676.559999999998</v>
      </c>
      <c r="BK41" s="55">
        <f t="shared" si="75"/>
        <v>14677229.92</v>
      </c>
    </row>
    <row r="42" spans="1:63" ht="15" x14ac:dyDescent="0.25">
      <c r="A42" s="21" t="s">
        <v>90</v>
      </c>
      <c r="B42" s="51">
        <f t="shared" si="76"/>
        <v>894</v>
      </c>
      <c r="C42" s="148">
        <v>606</v>
      </c>
      <c r="D42" s="148">
        <v>288</v>
      </c>
      <c r="E42" s="69">
        <f t="shared" si="77"/>
        <v>1494674.13</v>
      </c>
      <c r="F42" s="3">
        <v>1013168.37</v>
      </c>
      <c r="G42" s="3">
        <v>481505.76</v>
      </c>
      <c r="H42" s="51">
        <f t="shared" si="46"/>
        <v>1145</v>
      </c>
      <c r="I42" s="148">
        <v>560</v>
      </c>
      <c r="J42" s="148">
        <v>585</v>
      </c>
      <c r="K42" s="69">
        <f t="shared" si="69"/>
        <v>239699.55</v>
      </c>
      <c r="L42" s="3">
        <v>117232.97</v>
      </c>
      <c r="M42" s="3">
        <v>122466.58</v>
      </c>
      <c r="N42" s="48"/>
      <c r="O42" s="3"/>
      <c r="P42" s="3"/>
      <c r="Q42" s="69"/>
      <c r="R42" s="3"/>
      <c r="S42" s="3"/>
      <c r="T42" s="51">
        <f t="shared" ref="T42:T59" si="82">U42+V42</f>
        <v>1512</v>
      </c>
      <c r="U42" s="11">
        <v>732</v>
      </c>
      <c r="V42" s="11">
        <v>780</v>
      </c>
      <c r="W42" s="69">
        <f t="shared" si="78"/>
        <v>1397706.2799999998</v>
      </c>
      <c r="X42" s="3">
        <v>676667.33</v>
      </c>
      <c r="Y42" s="3">
        <v>721038.95</v>
      </c>
      <c r="Z42" s="51">
        <f t="shared" si="48"/>
        <v>4003</v>
      </c>
      <c r="AA42" s="148">
        <v>2066</v>
      </c>
      <c r="AB42" s="148">
        <v>1937</v>
      </c>
      <c r="AC42" s="69">
        <f t="shared" si="59"/>
        <v>2789531.3099999996</v>
      </c>
      <c r="AD42" s="3">
        <v>1439713.14</v>
      </c>
      <c r="AE42" s="3">
        <v>1349818.17</v>
      </c>
      <c r="AF42" s="51">
        <f t="shared" si="79"/>
        <v>1690</v>
      </c>
      <c r="AG42" s="148">
        <v>795</v>
      </c>
      <c r="AH42" s="148">
        <v>895</v>
      </c>
      <c r="AI42" s="69">
        <f t="shared" si="80"/>
        <v>892786.41999999993</v>
      </c>
      <c r="AJ42" s="3">
        <v>419979.41</v>
      </c>
      <c r="AK42" s="3">
        <v>472807.01</v>
      </c>
      <c r="AL42" s="51">
        <f t="shared" si="70"/>
        <v>372</v>
      </c>
      <c r="AM42" s="148">
        <v>198</v>
      </c>
      <c r="AN42" s="148">
        <v>174</v>
      </c>
      <c r="AO42" s="69">
        <f t="shared" si="33"/>
        <v>4811282.24</v>
      </c>
      <c r="AP42" s="3">
        <v>2560843.77</v>
      </c>
      <c r="AQ42" s="3">
        <v>2250438.4700000002</v>
      </c>
      <c r="AR42" s="51">
        <f t="shared" si="50"/>
        <v>129</v>
      </c>
      <c r="AS42" s="11">
        <v>57</v>
      </c>
      <c r="AT42" s="11">
        <v>72</v>
      </c>
      <c r="AU42" s="69">
        <f t="shared" si="60"/>
        <v>794403.28</v>
      </c>
      <c r="AV42" s="3">
        <v>351015.4</v>
      </c>
      <c r="AW42" s="3">
        <v>443387.88</v>
      </c>
      <c r="AX42" s="51">
        <f t="shared" si="72"/>
        <v>1907</v>
      </c>
      <c r="AY42" s="11">
        <v>918</v>
      </c>
      <c r="AZ42" s="11">
        <v>989</v>
      </c>
      <c r="BA42" s="69">
        <f t="shared" si="81"/>
        <v>189632.08000000002</v>
      </c>
      <c r="BB42" s="3">
        <v>91285.92</v>
      </c>
      <c r="BC42" s="3">
        <v>98346.16</v>
      </c>
      <c r="BD42" s="51">
        <f t="shared" si="74"/>
        <v>158</v>
      </c>
      <c r="BE42" s="11">
        <v>76</v>
      </c>
      <c r="BF42" s="11">
        <v>82</v>
      </c>
      <c r="BG42" s="69">
        <f t="shared" si="68"/>
        <v>110808.56</v>
      </c>
      <c r="BH42" s="3">
        <v>53300.32</v>
      </c>
      <c r="BI42" s="3">
        <v>57508.24</v>
      </c>
      <c r="BK42" s="55">
        <f t="shared" si="75"/>
        <v>12720523.85</v>
      </c>
    </row>
    <row r="43" spans="1:63" ht="15" x14ac:dyDescent="0.25">
      <c r="A43" s="21" t="s">
        <v>39</v>
      </c>
      <c r="B43" s="51">
        <f t="shared" ref="B43:B44" si="83">C43+D43</f>
        <v>368</v>
      </c>
      <c r="C43" s="148">
        <v>10</v>
      </c>
      <c r="D43" s="148">
        <v>358</v>
      </c>
      <c r="E43" s="69">
        <f t="shared" si="77"/>
        <v>615257.36</v>
      </c>
      <c r="F43" s="3">
        <v>16718.95</v>
      </c>
      <c r="G43" s="3">
        <v>598538.41</v>
      </c>
      <c r="H43" s="51">
        <f>I43+J43</f>
        <v>564</v>
      </c>
      <c r="I43" s="148">
        <v>17</v>
      </c>
      <c r="J43" s="148">
        <v>547</v>
      </c>
      <c r="K43" s="69">
        <f t="shared" si="69"/>
        <v>88205.930000000008</v>
      </c>
      <c r="L43" s="3">
        <v>2658.69</v>
      </c>
      <c r="M43" s="3">
        <v>85547.24</v>
      </c>
      <c r="N43" s="51"/>
      <c r="O43" s="11"/>
      <c r="P43" s="11"/>
      <c r="Q43" s="69"/>
      <c r="R43" s="3"/>
      <c r="S43" s="3"/>
      <c r="T43" s="51">
        <f t="shared" si="82"/>
        <v>469</v>
      </c>
      <c r="U43" s="11">
        <v>28</v>
      </c>
      <c r="V43" s="11">
        <v>441</v>
      </c>
      <c r="W43" s="69">
        <f t="shared" si="78"/>
        <v>527954.14</v>
      </c>
      <c r="X43" s="3">
        <v>31519.65</v>
      </c>
      <c r="Y43" s="3">
        <v>496434.49</v>
      </c>
      <c r="Z43" s="51">
        <f>AA43+AB43</f>
        <v>1947</v>
      </c>
      <c r="AA43" s="148">
        <v>86</v>
      </c>
      <c r="AB43" s="148">
        <v>1861</v>
      </c>
      <c r="AC43" s="69">
        <f t="shared" si="59"/>
        <v>1483806.6</v>
      </c>
      <c r="AD43" s="3">
        <v>65540.509999999995</v>
      </c>
      <c r="AE43" s="3">
        <v>1418266.09</v>
      </c>
      <c r="AF43" s="51">
        <f t="shared" si="79"/>
        <v>546</v>
      </c>
      <c r="AG43" s="148">
        <v>20</v>
      </c>
      <c r="AH43" s="148">
        <v>526</v>
      </c>
      <c r="AI43" s="69">
        <f t="shared" si="80"/>
        <v>202886.33000000002</v>
      </c>
      <c r="AJ43" s="3">
        <v>7431.73</v>
      </c>
      <c r="AK43" s="3">
        <v>195454.6</v>
      </c>
      <c r="AL43" s="51">
        <f>AM43+AN43</f>
        <v>98</v>
      </c>
      <c r="AM43" s="148">
        <v>10</v>
      </c>
      <c r="AN43" s="148">
        <v>88</v>
      </c>
      <c r="AO43" s="69">
        <f t="shared" si="33"/>
        <v>1501592.19</v>
      </c>
      <c r="AP43" s="3">
        <v>153223.69</v>
      </c>
      <c r="AQ43" s="3">
        <v>1348368.5</v>
      </c>
      <c r="AR43" s="51">
        <f t="shared" ref="AR43:AR59" si="84">AS43+AT43</f>
        <v>63</v>
      </c>
      <c r="AS43" s="11">
        <v>3</v>
      </c>
      <c r="AT43" s="11">
        <v>60</v>
      </c>
      <c r="AU43" s="69">
        <f t="shared" si="60"/>
        <v>398764.55</v>
      </c>
      <c r="AV43" s="3">
        <v>18988.79</v>
      </c>
      <c r="AW43" s="3">
        <v>379775.76</v>
      </c>
      <c r="AX43" s="48"/>
      <c r="AY43" s="11"/>
      <c r="AZ43" s="11"/>
      <c r="BA43" s="69"/>
      <c r="BB43" s="3"/>
      <c r="BC43" s="3"/>
      <c r="BD43" s="51">
        <f>BE43+BF43</f>
        <v>3</v>
      </c>
      <c r="BE43" s="11">
        <v>1</v>
      </c>
      <c r="BF43" s="11">
        <v>2</v>
      </c>
      <c r="BG43" s="69">
        <f t="shared" si="68"/>
        <v>2103.96</v>
      </c>
      <c r="BH43" s="3">
        <v>701.32</v>
      </c>
      <c r="BI43" s="3">
        <v>1402.64</v>
      </c>
      <c r="BK43" s="55">
        <f t="shared" si="75"/>
        <v>4820571.0600000005</v>
      </c>
    </row>
    <row r="44" spans="1:63" ht="15" x14ac:dyDescent="0.25">
      <c r="A44" s="21" t="s">
        <v>91</v>
      </c>
      <c r="B44" s="51">
        <f t="shared" si="83"/>
        <v>1629</v>
      </c>
      <c r="C44" s="148">
        <v>581</v>
      </c>
      <c r="D44" s="148">
        <v>1048</v>
      </c>
      <c r="E44" s="69">
        <f t="shared" si="77"/>
        <v>2723516.95</v>
      </c>
      <c r="F44" s="3">
        <v>971370.99</v>
      </c>
      <c r="G44" s="3">
        <v>1752145.96</v>
      </c>
      <c r="H44" s="51">
        <f>I44+J44</f>
        <v>2213</v>
      </c>
      <c r="I44" s="148">
        <v>699</v>
      </c>
      <c r="J44" s="148">
        <v>1514</v>
      </c>
      <c r="K44" s="69">
        <f t="shared" si="69"/>
        <v>213575.61</v>
      </c>
      <c r="L44" s="3">
        <v>67460.17</v>
      </c>
      <c r="M44" s="3">
        <v>146115.44</v>
      </c>
      <c r="N44" s="48"/>
      <c r="O44" s="3"/>
      <c r="P44" s="3"/>
      <c r="Q44" s="69"/>
      <c r="R44" s="3"/>
      <c r="S44" s="3"/>
      <c r="T44" s="51">
        <f t="shared" si="82"/>
        <v>3174</v>
      </c>
      <c r="U44" s="11">
        <v>1154</v>
      </c>
      <c r="V44" s="11">
        <v>2020</v>
      </c>
      <c r="W44" s="69">
        <f t="shared" si="78"/>
        <v>2619705.79</v>
      </c>
      <c r="X44" s="3">
        <v>952470.22</v>
      </c>
      <c r="Y44" s="3">
        <v>1667235.57</v>
      </c>
      <c r="Z44" s="51">
        <f>AA44+AB44</f>
        <v>5595</v>
      </c>
      <c r="AA44" s="148">
        <v>2216</v>
      </c>
      <c r="AB44" s="148">
        <v>3379</v>
      </c>
      <c r="AC44" s="69">
        <f t="shared" si="59"/>
        <v>4608016.1999999993</v>
      </c>
      <c r="AD44" s="3">
        <v>1825087.38</v>
      </c>
      <c r="AE44" s="3">
        <v>2782928.82</v>
      </c>
      <c r="AF44" s="51">
        <f t="shared" si="79"/>
        <v>3041</v>
      </c>
      <c r="AG44" s="148">
        <v>1243</v>
      </c>
      <c r="AH44" s="148">
        <v>1798</v>
      </c>
      <c r="AI44" s="69">
        <f t="shared" si="80"/>
        <v>1487494.8199999998</v>
      </c>
      <c r="AJ44" s="3">
        <v>608009.23</v>
      </c>
      <c r="AK44" s="3">
        <v>879485.59</v>
      </c>
      <c r="AL44" s="51">
        <f>AM44+AN44</f>
        <v>689</v>
      </c>
      <c r="AM44" s="148">
        <v>309</v>
      </c>
      <c r="AN44" s="148">
        <v>380</v>
      </c>
      <c r="AO44" s="69">
        <f t="shared" si="33"/>
        <v>10405079.91</v>
      </c>
      <c r="AP44" s="3">
        <v>4666429.16</v>
      </c>
      <c r="AQ44" s="3">
        <v>5738650.75</v>
      </c>
      <c r="AR44" s="51">
        <f t="shared" si="84"/>
        <v>224</v>
      </c>
      <c r="AS44" s="11">
        <v>73</v>
      </c>
      <c r="AT44" s="11">
        <v>151</v>
      </c>
      <c r="AU44" s="69">
        <f t="shared" si="60"/>
        <v>1412103.82</v>
      </c>
      <c r="AV44" s="3">
        <v>460194.55</v>
      </c>
      <c r="AW44" s="3">
        <v>951909.27</v>
      </c>
      <c r="AX44" s="51">
        <f t="shared" ref="AX44" si="85">AY44+AZ44</f>
        <v>3749</v>
      </c>
      <c r="AY44" s="11">
        <v>1462</v>
      </c>
      <c r="AZ44" s="11">
        <v>2287</v>
      </c>
      <c r="BA44" s="69">
        <f t="shared" ref="BA44:BA45" si="86">BB44+BC44</f>
        <v>372800.56</v>
      </c>
      <c r="BB44" s="3">
        <v>145381.28</v>
      </c>
      <c r="BC44" s="3">
        <v>227419.28</v>
      </c>
      <c r="BD44" s="51">
        <f t="shared" ref="BD44" si="87">BE44+BF44</f>
        <v>299</v>
      </c>
      <c r="BE44" s="11">
        <v>117</v>
      </c>
      <c r="BF44" s="11">
        <v>182</v>
      </c>
      <c r="BG44" s="69">
        <f t="shared" si="68"/>
        <v>209694.68</v>
      </c>
      <c r="BH44" s="3">
        <v>82054.44</v>
      </c>
      <c r="BI44" s="3">
        <v>127640.24</v>
      </c>
      <c r="BK44" s="55">
        <f t="shared" si="75"/>
        <v>24051988.34</v>
      </c>
    </row>
    <row r="45" spans="1:63" ht="30.75" customHeight="1" x14ac:dyDescent="0.25">
      <c r="A45" s="22" t="s">
        <v>47</v>
      </c>
      <c r="B45" s="48"/>
      <c r="C45" s="11"/>
      <c r="D45" s="11"/>
      <c r="E45" s="69"/>
      <c r="F45" s="3"/>
      <c r="G45" s="3"/>
      <c r="H45" s="51">
        <f>I45+J45</f>
        <v>2788</v>
      </c>
      <c r="I45" s="148">
        <v>754</v>
      </c>
      <c r="J45" s="148">
        <v>2034</v>
      </c>
      <c r="K45" s="69">
        <f t="shared" si="69"/>
        <v>358526.69</v>
      </c>
      <c r="L45" s="3">
        <v>96961.67</v>
      </c>
      <c r="M45" s="3">
        <v>261565.02</v>
      </c>
      <c r="N45" s="51">
        <f t="shared" ref="N45" si="88">O45+P45</f>
        <v>9322</v>
      </c>
      <c r="O45" s="148">
        <v>2745</v>
      </c>
      <c r="P45" s="148">
        <v>6577</v>
      </c>
      <c r="Q45" s="69">
        <f t="shared" ref="Q45" si="89">R45+S45</f>
        <v>2908440.24</v>
      </c>
      <c r="R45" s="3">
        <v>856433</v>
      </c>
      <c r="S45" s="3">
        <v>2052007.24</v>
      </c>
      <c r="T45" s="48"/>
      <c r="U45" s="11"/>
      <c r="V45" s="11"/>
      <c r="W45" s="69"/>
      <c r="X45" s="32"/>
      <c r="Y45" s="32"/>
      <c r="Z45" s="51">
        <f>AA45+AB45</f>
        <v>9427</v>
      </c>
      <c r="AA45" s="148">
        <v>2957</v>
      </c>
      <c r="AB45" s="148">
        <v>6470</v>
      </c>
      <c r="AC45" s="69">
        <f t="shared" si="59"/>
        <v>8885905.3399999999</v>
      </c>
      <c r="AD45" s="3">
        <v>2787272.95</v>
      </c>
      <c r="AE45" s="3">
        <v>6098632.3899999997</v>
      </c>
      <c r="AF45" s="48"/>
      <c r="AG45" s="3"/>
      <c r="AH45" s="3"/>
      <c r="AI45" s="69"/>
      <c r="AJ45" s="3"/>
      <c r="AK45" s="3"/>
      <c r="AL45" s="51">
        <f t="shared" ref="AL45:AL49" si="90">AM45+AN45</f>
        <v>3968</v>
      </c>
      <c r="AM45" s="149">
        <v>937</v>
      </c>
      <c r="AN45" s="149">
        <v>3031</v>
      </c>
      <c r="AO45" s="69">
        <f t="shared" si="33"/>
        <v>91583483.129999995</v>
      </c>
      <c r="AP45" s="3">
        <v>21626442.460000001</v>
      </c>
      <c r="AQ45" s="3">
        <v>69957040.670000002</v>
      </c>
      <c r="AR45" s="51">
        <f t="shared" si="84"/>
        <v>117</v>
      </c>
      <c r="AS45" s="11">
        <v>36</v>
      </c>
      <c r="AT45" s="11">
        <v>81</v>
      </c>
      <c r="AU45" s="69">
        <f t="shared" si="60"/>
        <v>792763.63</v>
      </c>
      <c r="AV45" s="3">
        <v>243927.27</v>
      </c>
      <c r="AW45" s="3">
        <v>548836.36</v>
      </c>
      <c r="AX45" s="51">
        <f>AY45+AZ45</f>
        <v>675</v>
      </c>
      <c r="AY45" s="11">
        <v>170</v>
      </c>
      <c r="AZ45" s="11">
        <v>505</v>
      </c>
      <c r="BA45" s="69">
        <f t="shared" si="86"/>
        <v>67122</v>
      </c>
      <c r="BB45" s="3">
        <v>16904.8</v>
      </c>
      <c r="BC45" s="3">
        <v>50217.2</v>
      </c>
      <c r="BD45" s="51">
        <f t="shared" ref="BD45:BD53" si="91">BE45+BF45</f>
        <v>4098</v>
      </c>
      <c r="BE45" s="11">
        <v>1033</v>
      </c>
      <c r="BF45" s="11">
        <v>3065</v>
      </c>
      <c r="BG45" s="69">
        <f t="shared" si="68"/>
        <v>4704563.25</v>
      </c>
      <c r="BH45" s="3">
        <v>1185898.94</v>
      </c>
      <c r="BI45" s="3">
        <v>3518664.31</v>
      </c>
      <c r="BK45" s="55">
        <f t="shared" si="75"/>
        <v>109300804.27999999</v>
      </c>
    </row>
    <row r="46" spans="1:63" ht="15" x14ac:dyDescent="0.25">
      <c r="A46" s="21" t="s">
        <v>40</v>
      </c>
      <c r="B46" s="51">
        <f t="shared" ref="B46" si="92">C46+D46</f>
        <v>138</v>
      </c>
      <c r="C46" s="11">
        <v>0</v>
      </c>
      <c r="D46" s="148">
        <v>138</v>
      </c>
      <c r="E46" s="69">
        <f t="shared" ref="E46:E49" si="93">F46+G46</f>
        <v>230721.51</v>
      </c>
      <c r="F46" s="3">
        <v>0</v>
      </c>
      <c r="G46" s="3">
        <v>230721.51</v>
      </c>
      <c r="H46" s="51">
        <f>I46+J46</f>
        <v>96</v>
      </c>
      <c r="I46" s="148">
        <v>7</v>
      </c>
      <c r="J46" s="148">
        <v>89</v>
      </c>
      <c r="K46" s="69">
        <f t="shared" si="69"/>
        <v>9475.94</v>
      </c>
      <c r="L46" s="3">
        <v>690.95</v>
      </c>
      <c r="M46" s="3">
        <v>8784.99</v>
      </c>
      <c r="N46" s="51"/>
      <c r="O46" s="11"/>
      <c r="P46" s="11"/>
      <c r="Q46" s="69"/>
      <c r="R46" s="3"/>
      <c r="S46" s="3"/>
      <c r="T46" s="51">
        <f t="shared" si="82"/>
        <v>186</v>
      </c>
      <c r="U46" s="11">
        <v>5</v>
      </c>
      <c r="V46" s="11">
        <v>181</v>
      </c>
      <c r="W46" s="69">
        <f t="shared" ref="W46" si="94">X46+Y46</f>
        <v>201898.64</v>
      </c>
      <c r="X46" s="3">
        <v>5427.38</v>
      </c>
      <c r="Y46" s="3">
        <v>196471.26</v>
      </c>
      <c r="Z46" s="51">
        <f t="shared" ref="Z46:Z56" si="95">AA46+AB46</f>
        <v>666</v>
      </c>
      <c r="AA46" s="148">
        <v>25</v>
      </c>
      <c r="AB46" s="148">
        <v>641</v>
      </c>
      <c r="AC46" s="69">
        <f t="shared" si="59"/>
        <v>685040.81</v>
      </c>
      <c r="AD46" s="3">
        <v>25714.75</v>
      </c>
      <c r="AE46" s="3">
        <v>659326.06000000006</v>
      </c>
      <c r="AF46" s="51">
        <f t="shared" ref="AF46:AF57" si="96">AG46+AH46</f>
        <v>356</v>
      </c>
      <c r="AG46" s="148">
        <v>12</v>
      </c>
      <c r="AH46" s="148">
        <v>344</v>
      </c>
      <c r="AI46" s="69">
        <f t="shared" si="80"/>
        <v>158806.45000000001</v>
      </c>
      <c r="AJ46" s="3">
        <v>5353.03</v>
      </c>
      <c r="AK46" s="3">
        <v>153453.42000000001</v>
      </c>
      <c r="AL46" s="51"/>
      <c r="AM46" s="11"/>
      <c r="AN46" s="11"/>
      <c r="AO46" s="69"/>
      <c r="AP46" s="3"/>
      <c r="AQ46" s="3"/>
      <c r="AR46" s="51">
        <f t="shared" si="84"/>
        <v>54</v>
      </c>
      <c r="AS46" s="11">
        <v>2</v>
      </c>
      <c r="AT46" s="11">
        <v>52</v>
      </c>
      <c r="AU46" s="69">
        <f t="shared" si="60"/>
        <v>342573.94</v>
      </c>
      <c r="AV46" s="3">
        <v>12687.92</v>
      </c>
      <c r="AW46" s="3">
        <v>329886.02</v>
      </c>
      <c r="AX46" s="48"/>
      <c r="AY46" s="11"/>
      <c r="AZ46" s="11"/>
      <c r="BA46" s="69"/>
      <c r="BB46" s="3"/>
      <c r="BC46" s="3"/>
      <c r="BD46" s="51"/>
      <c r="BE46" s="11"/>
      <c r="BF46" s="11"/>
      <c r="BG46" s="69"/>
      <c r="BH46" s="3"/>
      <c r="BI46" s="3"/>
      <c r="BK46" s="55">
        <f t="shared" si="75"/>
        <v>1628517.29</v>
      </c>
    </row>
    <row r="47" spans="1:63" ht="30" x14ac:dyDescent="0.25">
      <c r="A47" s="21" t="s">
        <v>51</v>
      </c>
      <c r="B47" s="51">
        <f t="shared" ref="B47:B49" si="97">C47+D47</f>
        <v>47597</v>
      </c>
      <c r="C47" s="148">
        <v>14693</v>
      </c>
      <c r="D47" s="148">
        <v>32904</v>
      </c>
      <c r="E47" s="69">
        <f t="shared" si="93"/>
        <v>92494826.090000004</v>
      </c>
      <c r="F47" s="3">
        <v>28552776.010000002</v>
      </c>
      <c r="G47" s="3">
        <v>63942050.079999998</v>
      </c>
      <c r="H47" s="51"/>
      <c r="I47" s="11"/>
      <c r="J47" s="11"/>
      <c r="K47" s="69"/>
      <c r="L47" s="3"/>
      <c r="M47" s="3"/>
      <c r="N47" s="51"/>
      <c r="O47" s="11"/>
      <c r="P47" s="11"/>
      <c r="Q47" s="69"/>
      <c r="R47" s="3"/>
      <c r="S47" s="3"/>
      <c r="T47" s="48"/>
      <c r="U47" s="11"/>
      <c r="V47" s="11"/>
      <c r="W47" s="69"/>
      <c r="X47" s="32"/>
      <c r="Y47" s="32"/>
      <c r="Z47" s="51"/>
      <c r="AA47" s="11"/>
      <c r="AB47" s="11"/>
      <c r="AC47" s="69"/>
      <c r="AD47" s="3"/>
      <c r="AE47" s="3"/>
      <c r="AF47" s="51">
        <f t="shared" si="96"/>
        <v>14544</v>
      </c>
      <c r="AG47" s="148">
        <v>6839</v>
      </c>
      <c r="AH47" s="148">
        <v>7705</v>
      </c>
      <c r="AI47" s="69">
        <f t="shared" si="80"/>
        <v>6855365.6099999994</v>
      </c>
      <c r="AJ47" s="3">
        <v>3223586.73</v>
      </c>
      <c r="AK47" s="3">
        <v>3631778.88</v>
      </c>
      <c r="AL47" s="51"/>
      <c r="AM47" s="11"/>
      <c r="AN47" s="11"/>
      <c r="AO47" s="69"/>
      <c r="AP47" s="3"/>
      <c r="AQ47" s="3"/>
      <c r="AR47" s="51"/>
      <c r="AS47" s="11"/>
      <c r="AT47" s="11"/>
      <c r="AU47" s="69"/>
      <c r="AV47" s="3"/>
      <c r="AW47" s="3"/>
      <c r="AX47" s="51"/>
      <c r="AY47" s="11"/>
      <c r="AZ47" s="11"/>
      <c r="BA47" s="69"/>
      <c r="BB47" s="3"/>
      <c r="BC47" s="3"/>
      <c r="BD47" s="51"/>
      <c r="BE47" s="11"/>
      <c r="BF47" s="11"/>
      <c r="BG47" s="69"/>
      <c r="BH47" s="3"/>
      <c r="BI47" s="3"/>
      <c r="BK47" s="55">
        <f t="shared" si="75"/>
        <v>99350191.700000003</v>
      </c>
    </row>
    <row r="48" spans="1:63" ht="15" x14ac:dyDescent="0.25">
      <c r="A48" s="21" t="s">
        <v>92</v>
      </c>
      <c r="B48" s="51">
        <f t="shared" si="97"/>
        <v>918</v>
      </c>
      <c r="C48" s="148">
        <v>292</v>
      </c>
      <c r="D48" s="148">
        <v>626</v>
      </c>
      <c r="E48" s="69">
        <f t="shared" si="93"/>
        <v>1534799.61</v>
      </c>
      <c r="F48" s="3">
        <v>488193.34</v>
      </c>
      <c r="G48" s="3">
        <v>1046606.27</v>
      </c>
      <c r="H48" s="51">
        <f t="shared" ref="H48:H65" si="98">I48+J48</f>
        <v>958</v>
      </c>
      <c r="I48" s="148">
        <v>375</v>
      </c>
      <c r="J48" s="148">
        <v>583</v>
      </c>
      <c r="K48" s="69">
        <f t="shared" ref="K48:K57" si="99">L48+M48</f>
        <v>90585.989999999991</v>
      </c>
      <c r="L48" s="3">
        <v>35459.03</v>
      </c>
      <c r="M48" s="3">
        <v>55126.96</v>
      </c>
      <c r="N48" s="51"/>
      <c r="O48" s="11"/>
      <c r="P48" s="11"/>
      <c r="Q48" s="69"/>
      <c r="R48" s="3"/>
      <c r="S48" s="3"/>
      <c r="T48" s="51">
        <f t="shared" si="82"/>
        <v>1833</v>
      </c>
      <c r="U48" s="11">
        <v>632</v>
      </c>
      <c r="V48" s="11">
        <v>1201</v>
      </c>
      <c r="W48" s="69">
        <f t="shared" ref="W48:W49" si="100">X48+Y48</f>
        <v>1669931.85</v>
      </c>
      <c r="X48" s="3">
        <v>575775.74</v>
      </c>
      <c r="Y48" s="3">
        <v>1094156.1100000001</v>
      </c>
      <c r="Z48" s="51">
        <f t="shared" si="95"/>
        <v>4205</v>
      </c>
      <c r="AA48" s="148">
        <v>1662</v>
      </c>
      <c r="AB48" s="148">
        <v>2543</v>
      </c>
      <c r="AC48" s="69">
        <f t="shared" ref="AC48:AC65" si="101">AD48+AE48</f>
        <v>3120733.29</v>
      </c>
      <c r="AD48" s="3">
        <v>1233450.3500000001</v>
      </c>
      <c r="AE48" s="3">
        <v>1887282.94</v>
      </c>
      <c r="AF48" s="51">
        <f t="shared" si="96"/>
        <v>1744</v>
      </c>
      <c r="AG48" s="148">
        <v>626</v>
      </c>
      <c r="AH48" s="148">
        <v>1118</v>
      </c>
      <c r="AI48" s="69">
        <f t="shared" si="80"/>
        <v>1001901.45</v>
      </c>
      <c r="AJ48" s="3">
        <v>359627.47</v>
      </c>
      <c r="AK48" s="3">
        <v>642273.98</v>
      </c>
      <c r="AL48" s="51">
        <f t="shared" si="90"/>
        <v>358</v>
      </c>
      <c r="AM48" s="148">
        <v>122</v>
      </c>
      <c r="AN48" s="148">
        <v>236</v>
      </c>
      <c r="AO48" s="69">
        <f t="shared" ref="AO48:AO49" si="102">AP48+AQ48</f>
        <v>4791702.41</v>
      </c>
      <c r="AP48" s="3">
        <v>1632926.52</v>
      </c>
      <c r="AQ48" s="3">
        <v>3158775.89</v>
      </c>
      <c r="AR48" s="51">
        <f t="shared" si="84"/>
        <v>126</v>
      </c>
      <c r="AS48" s="11">
        <v>43</v>
      </c>
      <c r="AT48" s="11">
        <v>83</v>
      </c>
      <c r="AU48" s="69">
        <f t="shared" ref="AU48:AU49" si="103">AV48+AW48</f>
        <v>766502.75</v>
      </c>
      <c r="AV48" s="3">
        <v>261584.27</v>
      </c>
      <c r="AW48" s="3">
        <v>504918.48</v>
      </c>
      <c r="AX48" s="51">
        <f t="shared" ref="AX48:AX49" si="104">AY48+AZ48</f>
        <v>1968</v>
      </c>
      <c r="AY48" s="11">
        <v>701</v>
      </c>
      <c r="AZ48" s="11">
        <v>1267</v>
      </c>
      <c r="BA48" s="69">
        <f t="shared" ref="BA48:BA49" si="105">BB48+BC48</f>
        <v>195697.91999999998</v>
      </c>
      <c r="BB48" s="3">
        <v>69707.44</v>
      </c>
      <c r="BC48" s="3">
        <v>125990.48</v>
      </c>
      <c r="BD48" s="51">
        <f t="shared" si="91"/>
        <v>180</v>
      </c>
      <c r="BE48" s="11">
        <v>64</v>
      </c>
      <c r="BF48" s="11">
        <v>116</v>
      </c>
      <c r="BG48" s="69">
        <f t="shared" ref="BG48:BG57" si="106">BH48+BI48</f>
        <v>126237.6</v>
      </c>
      <c r="BH48" s="3">
        <v>44884.480000000003</v>
      </c>
      <c r="BI48" s="3">
        <v>81353.119999999995</v>
      </c>
      <c r="BK48" s="55">
        <f t="shared" si="75"/>
        <v>13298092.870000001</v>
      </c>
    </row>
    <row r="49" spans="1:63" ht="15" x14ac:dyDescent="0.25">
      <c r="A49" s="21" t="s">
        <v>93</v>
      </c>
      <c r="B49" s="51">
        <f t="shared" si="97"/>
        <v>1233</v>
      </c>
      <c r="C49" s="148">
        <v>35</v>
      </c>
      <c r="D49" s="148">
        <v>1198</v>
      </c>
      <c r="E49" s="69">
        <f t="shared" si="93"/>
        <v>2061446.52</v>
      </c>
      <c r="F49" s="3">
        <v>58516.32</v>
      </c>
      <c r="G49" s="3">
        <v>2002930.2</v>
      </c>
      <c r="H49" s="51">
        <f t="shared" si="98"/>
        <v>712</v>
      </c>
      <c r="I49" s="149">
        <v>33</v>
      </c>
      <c r="J49" s="149">
        <v>679</v>
      </c>
      <c r="K49" s="69">
        <f t="shared" si="99"/>
        <v>185679.02</v>
      </c>
      <c r="L49" s="3">
        <v>8605.91</v>
      </c>
      <c r="M49" s="3">
        <v>177073.11</v>
      </c>
      <c r="N49" s="51"/>
      <c r="O49" s="11"/>
      <c r="P49" s="11"/>
      <c r="Q49" s="69"/>
      <c r="R49" s="3"/>
      <c r="S49" s="3"/>
      <c r="T49" s="51">
        <f t="shared" si="82"/>
        <v>2240</v>
      </c>
      <c r="U49" s="11">
        <v>7</v>
      </c>
      <c r="V49" s="11">
        <v>2233</v>
      </c>
      <c r="W49" s="69">
        <f t="shared" si="100"/>
        <v>2153578.8800000004</v>
      </c>
      <c r="X49" s="3">
        <v>6729.93</v>
      </c>
      <c r="Y49" s="3">
        <v>2146848.9500000002</v>
      </c>
      <c r="Z49" s="51">
        <f t="shared" si="95"/>
        <v>5310</v>
      </c>
      <c r="AA49" s="148">
        <v>140</v>
      </c>
      <c r="AB49" s="148">
        <v>5170</v>
      </c>
      <c r="AC49" s="69">
        <f t="shared" si="101"/>
        <v>3704794.82</v>
      </c>
      <c r="AD49" s="3">
        <v>97678.21</v>
      </c>
      <c r="AE49" s="3">
        <v>3607116.61</v>
      </c>
      <c r="AF49" s="51">
        <f t="shared" si="96"/>
        <v>2376</v>
      </c>
      <c r="AG49" s="148">
        <v>9</v>
      </c>
      <c r="AH49" s="148">
        <v>2367</v>
      </c>
      <c r="AI49" s="69">
        <f t="shared" si="80"/>
        <v>1159858.2899999998</v>
      </c>
      <c r="AJ49" s="3">
        <v>4393.3999999999996</v>
      </c>
      <c r="AK49" s="3">
        <v>1155464.8899999999</v>
      </c>
      <c r="AL49" s="51">
        <f t="shared" si="90"/>
        <v>561</v>
      </c>
      <c r="AM49" s="148">
        <v>8</v>
      </c>
      <c r="AN49" s="148">
        <v>553</v>
      </c>
      <c r="AO49" s="69">
        <f t="shared" si="102"/>
        <v>7413086.5199999996</v>
      </c>
      <c r="AP49" s="3">
        <v>105712.46</v>
      </c>
      <c r="AQ49" s="3">
        <v>7307374.0599999996</v>
      </c>
      <c r="AR49" s="51">
        <f t="shared" si="84"/>
        <v>181</v>
      </c>
      <c r="AS49" s="11">
        <v>1</v>
      </c>
      <c r="AT49" s="11">
        <v>180</v>
      </c>
      <c r="AU49" s="69">
        <f t="shared" si="103"/>
        <v>1217016.81</v>
      </c>
      <c r="AV49" s="3">
        <v>6723.85</v>
      </c>
      <c r="AW49" s="3">
        <v>1210292.96</v>
      </c>
      <c r="AX49" s="51">
        <f t="shared" si="104"/>
        <v>2867</v>
      </c>
      <c r="AY49" s="11">
        <v>50</v>
      </c>
      <c r="AZ49" s="11">
        <v>2817</v>
      </c>
      <c r="BA49" s="69">
        <f t="shared" si="105"/>
        <v>285094.48</v>
      </c>
      <c r="BB49" s="3">
        <v>4972</v>
      </c>
      <c r="BC49" s="3">
        <v>280122.48</v>
      </c>
      <c r="BD49" s="51">
        <f t="shared" si="91"/>
        <v>520</v>
      </c>
      <c r="BE49" s="11">
        <v>9</v>
      </c>
      <c r="BF49" s="11">
        <v>511</v>
      </c>
      <c r="BG49" s="69">
        <f t="shared" si="106"/>
        <v>364686.4</v>
      </c>
      <c r="BH49" s="3">
        <v>6311.88</v>
      </c>
      <c r="BI49" s="3">
        <v>358374.52</v>
      </c>
      <c r="BK49" s="55">
        <f t="shared" si="75"/>
        <v>18545241.739999998</v>
      </c>
    </row>
    <row r="50" spans="1:63" ht="30" x14ac:dyDescent="0.25">
      <c r="A50" s="21" t="s">
        <v>41</v>
      </c>
      <c r="B50" s="48"/>
      <c r="C50" s="11"/>
      <c r="D50" s="11"/>
      <c r="E50" s="69"/>
      <c r="F50" s="3"/>
      <c r="G50" s="3"/>
      <c r="H50" s="51">
        <f t="shared" si="98"/>
        <v>72027</v>
      </c>
      <c r="I50" s="148">
        <v>19559</v>
      </c>
      <c r="J50" s="148">
        <v>52468</v>
      </c>
      <c r="K50" s="69">
        <f t="shared" si="99"/>
        <v>22890415.859999999</v>
      </c>
      <c r="L50" s="3">
        <v>6215914.0899999999</v>
      </c>
      <c r="M50" s="3">
        <v>16674501.77</v>
      </c>
      <c r="N50" s="48"/>
      <c r="O50" s="3"/>
      <c r="P50" s="3"/>
      <c r="Q50" s="69"/>
      <c r="R50" s="3"/>
      <c r="S50" s="3"/>
      <c r="T50" s="48"/>
      <c r="U50" s="11"/>
      <c r="V50" s="11"/>
      <c r="W50" s="69"/>
      <c r="X50" s="32"/>
      <c r="Y50" s="32"/>
      <c r="Z50" s="51">
        <f t="shared" si="95"/>
        <v>15804</v>
      </c>
      <c r="AA50" s="148">
        <v>4767</v>
      </c>
      <c r="AB50" s="148">
        <v>11037</v>
      </c>
      <c r="AC50" s="69">
        <f t="shared" si="101"/>
        <v>12228099.84</v>
      </c>
      <c r="AD50" s="3">
        <v>3688392.3</v>
      </c>
      <c r="AE50" s="3">
        <v>8539707.5399999991</v>
      </c>
      <c r="AF50" s="51">
        <f t="shared" si="96"/>
        <v>2536</v>
      </c>
      <c r="AG50" s="148">
        <v>679</v>
      </c>
      <c r="AH50" s="148">
        <v>1857</v>
      </c>
      <c r="AI50" s="69">
        <f t="shared" si="80"/>
        <v>547973.31999999995</v>
      </c>
      <c r="AJ50" s="3">
        <v>146716.82999999999</v>
      </c>
      <c r="AK50" s="3">
        <v>401256.49</v>
      </c>
      <c r="AL50" s="48"/>
      <c r="AM50" s="3"/>
      <c r="AN50" s="3"/>
      <c r="AO50" s="69"/>
      <c r="AP50" s="3"/>
      <c r="AQ50" s="3"/>
      <c r="AR50" s="48"/>
      <c r="AS50" s="11"/>
      <c r="AT50" s="11"/>
      <c r="AU50" s="69"/>
      <c r="AV50" s="32"/>
      <c r="AW50" s="32"/>
      <c r="AX50" s="48"/>
      <c r="AY50" s="11"/>
      <c r="AZ50" s="11"/>
      <c r="BA50" s="69"/>
      <c r="BB50" s="3"/>
      <c r="BC50" s="3"/>
      <c r="BD50" s="51">
        <f t="shared" si="91"/>
        <v>4</v>
      </c>
      <c r="BE50" s="11">
        <v>2</v>
      </c>
      <c r="BF50" s="11">
        <v>2</v>
      </c>
      <c r="BG50" s="69">
        <f t="shared" si="106"/>
        <v>28242</v>
      </c>
      <c r="BH50" s="3">
        <v>14121</v>
      </c>
      <c r="BI50" s="3">
        <v>14121</v>
      </c>
      <c r="BK50" s="55">
        <f t="shared" si="75"/>
        <v>35694731.020000003</v>
      </c>
    </row>
    <row r="51" spans="1:63" ht="15" x14ac:dyDescent="0.25">
      <c r="A51" s="21" t="s">
        <v>94</v>
      </c>
      <c r="B51" s="51">
        <f t="shared" ref="B51:B52" si="107">C51+D51</f>
        <v>1203</v>
      </c>
      <c r="C51" s="148">
        <v>149</v>
      </c>
      <c r="D51" s="148">
        <v>1054</v>
      </c>
      <c r="E51" s="69">
        <f t="shared" ref="E51:E54" si="108">F51+G51</f>
        <v>2054916.33</v>
      </c>
      <c r="F51" s="3">
        <v>254515.82</v>
      </c>
      <c r="G51" s="3">
        <v>1800400.51</v>
      </c>
      <c r="H51" s="51">
        <f t="shared" si="98"/>
        <v>1782</v>
      </c>
      <c r="I51" s="148">
        <v>146</v>
      </c>
      <c r="J51" s="148">
        <v>1636</v>
      </c>
      <c r="K51" s="69">
        <f t="shared" si="99"/>
        <v>268669.17</v>
      </c>
      <c r="L51" s="3">
        <v>22012.18</v>
      </c>
      <c r="M51" s="3">
        <v>246656.99</v>
      </c>
      <c r="N51" s="48"/>
      <c r="O51" s="3"/>
      <c r="P51" s="3"/>
      <c r="Q51" s="69"/>
      <c r="R51" s="3"/>
      <c r="S51" s="3"/>
      <c r="T51" s="51">
        <f t="shared" si="82"/>
        <v>3733</v>
      </c>
      <c r="U51" s="11">
        <v>326</v>
      </c>
      <c r="V51" s="11">
        <v>3407</v>
      </c>
      <c r="W51" s="69">
        <f t="shared" ref="W51:W57" si="109">X51+Y51</f>
        <v>2620061.4000000004</v>
      </c>
      <c r="X51" s="3">
        <v>228807.93</v>
      </c>
      <c r="Y51" s="3">
        <v>2391253.4700000002</v>
      </c>
      <c r="Z51" s="51">
        <f t="shared" si="95"/>
        <v>5160</v>
      </c>
      <c r="AA51" s="148">
        <v>511</v>
      </c>
      <c r="AB51" s="148">
        <v>4649</v>
      </c>
      <c r="AC51" s="69">
        <f t="shared" si="101"/>
        <v>3420163.39</v>
      </c>
      <c r="AD51" s="3">
        <v>338702.23</v>
      </c>
      <c r="AE51" s="3">
        <v>3081461.16</v>
      </c>
      <c r="AF51" s="51">
        <f t="shared" si="96"/>
        <v>2255</v>
      </c>
      <c r="AG51" s="148">
        <v>225</v>
      </c>
      <c r="AH51" s="148">
        <v>2030</v>
      </c>
      <c r="AI51" s="69">
        <f t="shared" si="80"/>
        <v>1069109.92</v>
      </c>
      <c r="AJ51" s="3">
        <v>106673.94</v>
      </c>
      <c r="AK51" s="3">
        <v>962435.98</v>
      </c>
      <c r="AL51" s="51">
        <f t="shared" ref="AL51:AL59" si="110">AM51+AN51</f>
        <v>473</v>
      </c>
      <c r="AM51" s="148">
        <v>70</v>
      </c>
      <c r="AN51" s="148">
        <v>403</v>
      </c>
      <c r="AO51" s="69">
        <f t="shared" ref="AO51:AO61" si="111">AP51+AQ51</f>
        <v>6858518.3999999994</v>
      </c>
      <c r="AP51" s="3">
        <v>1015002.72</v>
      </c>
      <c r="AQ51" s="3">
        <v>5843515.6799999997</v>
      </c>
      <c r="AR51" s="51">
        <f t="shared" si="84"/>
        <v>162</v>
      </c>
      <c r="AS51" s="11">
        <v>23</v>
      </c>
      <c r="AT51" s="11">
        <v>139</v>
      </c>
      <c r="AU51" s="69">
        <f t="shared" ref="AU51:AU63" si="112">AV51+AW51</f>
        <v>1011619.4199999999</v>
      </c>
      <c r="AV51" s="3">
        <v>143624.98000000001</v>
      </c>
      <c r="AW51" s="3">
        <v>867994.44</v>
      </c>
      <c r="AX51" s="51">
        <f t="shared" ref="AX51:AX57" si="113">AY51+AZ51</f>
        <v>2143</v>
      </c>
      <c r="AY51" s="11">
        <v>178</v>
      </c>
      <c r="AZ51" s="11">
        <v>1965</v>
      </c>
      <c r="BA51" s="69">
        <f t="shared" ref="BA51:BA52" si="114">BB51+BC51</f>
        <v>245620.52</v>
      </c>
      <c r="BB51" s="3">
        <v>20401.52</v>
      </c>
      <c r="BC51" s="3">
        <v>225219</v>
      </c>
      <c r="BD51" s="51">
        <f t="shared" si="91"/>
        <v>123</v>
      </c>
      <c r="BE51" s="11">
        <v>10</v>
      </c>
      <c r="BF51" s="11">
        <v>113</v>
      </c>
      <c r="BG51" s="69">
        <f t="shared" si="106"/>
        <v>86262.36</v>
      </c>
      <c r="BH51" s="3">
        <v>7013.2</v>
      </c>
      <c r="BI51" s="3">
        <v>79249.16</v>
      </c>
      <c r="BK51" s="55">
        <f t="shared" si="75"/>
        <v>17634940.91</v>
      </c>
    </row>
    <row r="52" spans="1:63" ht="15" x14ac:dyDescent="0.25">
      <c r="A52" s="21" t="s">
        <v>95</v>
      </c>
      <c r="B52" s="51">
        <f t="shared" si="107"/>
        <v>1215</v>
      </c>
      <c r="C52" s="148">
        <v>196</v>
      </c>
      <c r="D52" s="148">
        <v>1019</v>
      </c>
      <c r="E52" s="69">
        <f t="shared" si="108"/>
        <v>2031352.42</v>
      </c>
      <c r="F52" s="3">
        <v>327691.42</v>
      </c>
      <c r="G52" s="3">
        <v>1703661</v>
      </c>
      <c r="H52" s="51">
        <f t="shared" si="98"/>
        <v>926</v>
      </c>
      <c r="I52" s="148">
        <v>82</v>
      </c>
      <c r="J52" s="148">
        <v>844</v>
      </c>
      <c r="K52" s="69">
        <f t="shared" si="99"/>
        <v>283575.3</v>
      </c>
      <c r="L52" s="3">
        <v>25111.42</v>
      </c>
      <c r="M52" s="3">
        <v>258463.88</v>
      </c>
      <c r="N52" s="48"/>
      <c r="O52" s="3"/>
      <c r="P52" s="3"/>
      <c r="Q52" s="69"/>
      <c r="R52" s="3"/>
      <c r="S52" s="3"/>
      <c r="T52" s="51">
        <f t="shared" si="82"/>
        <v>1981</v>
      </c>
      <c r="U52" s="11">
        <v>335</v>
      </c>
      <c r="V52" s="11">
        <v>1646</v>
      </c>
      <c r="W52" s="69">
        <f t="shared" si="109"/>
        <v>1802919.77</v>
      </c>
      <c r="X52" s="3">
        <v>304885.46999999997</v>
      </c>
      <c r="Y52" s="3">
        <v>1498034.3</v>
      </c>
      <c r="Z52" s="51">
        <f t="shared" si="95"/>
        <v>5240</v>
      </c>
      <c r="AA52" s="148">
        <v>1035</v>
      </c>
      <c r="AB52" s="148">
        <v>4205</v>
      </c>
      <c r="AC52" s="69">
        <f t="shared" si="101"/>
        <v>3843374.8000000003</v>
      </c>
      <c r="AD52" s="3">
        <v>759139.87</v>
      </c>
      <c r="AE52" s="3">
        <v>3084234.93</v>
      </c>
      <c r="AF52" s="51">
        <f t="shared" si="96"/>
        <v>2285</v>
      </c>
      <c r="AG52" s="148">
        <v>338</v>
      </c>
      <c r="AH52" s="148">
        <v>1947</v>
      </c>
      <c r="AI52" s="69">
        <f t="shared" si="80"/>
        <v>1057652.02</v>
      </c>
      <c r="AJ52" s="3">
        <v>156449.18</v>
      </c>
      <c r="AK52" s="3">
        <v>901202.84</v>
      </c>
      <c r="AL52" s="51">
        <f t="shared" si="110"/>
        <v>514</v>
      </c>
      <c r="AM52" s="148">
        <v>141</v>
      </c>
      <c r="AN52" s="148">
        <v>373</v>
      </c>
      <c r="AO52" s="69">
        <f t="shared" si="111"/>
        <v>7232242.6899999995</v>
      </c>
      <c r="AP52" s="3">
        <v>1983942.06</v>
      </c>
      <c r="AQ52" s="3">
        <v>5248300.63</v>
      </c>
      <c r="AR52" s="51">
        <f t="shared" si="84"/>
        <v>167</v>
      </c>
      <c r="AS52" s="11">
        <v>28</v>
      </c>
      <c r="AT52" s="11">
        <v>139</v>
      </c>
      <c r="AU52" s="69">
        <f t="shared" si="112"/>
        <v>970010.81</v>
      </c>
      <c r="AV52" s="3">
        <v>162636.54</v>
      </c>
      <c r="AW52" s="3">
        <v>807374.27</v>
      </c>
      <c r="AX52" s="51">
        <f t="shared" si="113"/>
        <v>1218</v>
      </c>
      <c r="AY52" s="11">
        <v>276</v>
      </c>
      <c r="AZ52" s="11">
        <v>942</v>
      </c>
      <c r="BA52" s="69">
        <f t="shared" si="114"/>
        <v>121117.92</v>
      </c>
      <c r="BB52" s="3">
        <v>27445.439999999999</v>
      </c>
      <c r="BC52" s="3">
        <v>93672.48</v>
      </c>
      <c r="BD52" s="51">
        <f t="shared" si="91"/>
        <v>226</v>
      </c>
      <c r="BE52" s="11">
        <v>51</v>
      </c>
      <c r="BF52" s="11">
        <v>175</v>
      </c>
      <c r="BG52" s="69">
        <f t="shared" si="106"/>
        <v>158498.32</v>
      </c>
      <c r="BH52" s="3">
        <v>35767.32</v>
      </c>
      <c r="BI52" s="3">
        <v>122731</v>
      </c>
      <c r="BK52" s="55">
        <f t="shared" si="75"/>
        <v>17500744.050000001</v>
      </c>
    </row>
    <row r="53" spans="1:63" ht="15" x14ac:dyDescent="0.25">
      <c r="A53" s="21" t="s">
        <v>42</v>
      </c>
      <c r="B53" s="51">
        <f t="shared" ref="B53:B54" si="115">C53+D53</f>
        <v>294</v>
      </c>
      <c r="C53" s="148">
        <v>25</v>
      </c>
      <c r="D53" s="148">
        <v>269</v>
      </c>
      <c r="E53" s="69">
        <f t="shared" si="108"/>
        <v>491537.12</v>
      </c>
      <c r="F53" s="3">
        <v>41797.370000000003</v>
      </c>
      <c r="G53" s="3">
        <v>449739.75</v>
      </c>
      <c r="H53" s="51">
        <f t="shared" si="98"/>
        <v>331</v>
      </c>
      <c r="I53" s="148">
        <v>21</v>
      </c>
      <c r="J53" s="148">
        <v>310</v>
      </c>
      <c r="K53" s="69">
        <f t="shared" si="99"/>
        <v>54463.68</v>
      </c>
      <c r="L53" s="3">
        <v>3455.4</v>
      </c>
      <c r="M53" s="3">
        <v>51008.28</v>
      </c>
      <c r="N53" s="48"/>
      <c r="O53" s="3"/>
      <c r="P53" s="3"/>
      <c r="Q53" s="69"/>
      <c r="R53" s="3"/>
      <c r="S53" s="3"/>
      <c r="T53" s="51">
        <f t="shared" si="82"/>
        <v>657</v>
      </c>
      <c r="U53" s="11">
        <v>61</v>
      </c>
      <c r="V53" s="11">
        <v>596</v>
      </c>
      <c r="W53" s="69">
        <f t="shared" si="109"/>
        <v>586562.26</v>
      </c>
      <c r="X53" s="3">
        <v>54460.12</v>
      </c>
      <c r="Y53" s="3">
        <v>532102.14</v>
      </c>
      <c r="Z53" s="51">
        <f t="shared" si="95"/>
        <v>1335</v>
      </c>
      <c r="AA53" s="148">
        <v>119</v>
      </c>
      <c r="AB53" s="148">
        <v>1216</v>
      </c>
      <c r="AC53" s="69">
        <f t="shared" si="101"/>
        <v>966104.74</v>
      </c>
      <c r="AD53" s="3">
        <v>86117.2</v>
      </c>
      <c r="AE53" s="3">
        <v>879987.54</v>
      </c>
      <c r="AF53" s="51">
        <f t="shared" si="96"/>
        <v>623</v>
      </c>
      <c r="AG53" s="148">
        <v>62</v>
      </c>
      <c r="AH53" s="148">
        <v>561</v>
      </c>
      <c r="AI53" s="69">
        <f t="shared" si="80"/>
        <v>326548.91000000003</v>
      </c>
      <c r="AJ53" s="3">
        <v>32497.64</v>
      </c>
      <c r="AK53" s="3">
        <v>294051.27</v>
      </c>
      <c r="AL53" s="51">
        <f t="shared" si="110"/>
        <v>76</v>
      </c>
      <c r="AM53" s="148">
        <v>13</v>
      </c>
      <c r="AN53" s="148">
        <v>63</v>
      </c>
      <c r="AO53" s="69">
        <f t="shared" si="111"/>
        <v>1114538.76</v>
      </c>
      <c r="AP53" s="3">
        <v>190644.79</v>
      </c>
      <c r="AQ53" s="3">
        <v>923893.97</v>
      </c>
      <c r="AR53" s="51">
        <f t="shared" si="84"/>
        <v>51</v>
      </c>
      <c r="AS53" s="11">
        <v>8</v>
      </c>
      <c r="AT53" s="11">
        <v>43</v>
      </c>
      <c r="AU53" s="69">
        <f t="shared" si="112"/>
        <v>325972.74</v>
      </c>
      <c r="AV53" s="3">
        <v>51132.98</v>
      </c>
      <c r="AW53" s="3">
        <v>274839.76</v>
      </c>
      <c r="AX53" s="51"/>
      <c r="AY53" s="11"/>
      <c r="AZ53" s="11"/>
      <c r="BA53" s="69"/>
      <c r="BB53" s="3"/>
      <c r="BC53" s="3"/>
      <c r="BD53" s="51">
        <f t="shared" si="91"/>
        <v>31</v>
      </c>
      <c r="BE53" s="11">
        <v>3</v>
      </c>
      <c r="BF53" s="11">
        <v>28</v>
      </c>
      <c r="BG53" s="69">
        <f t="shared" si="106"/>
        <v>21740.92</v>
      </c>
      <c r="BH53" s="3">
        <v>2103.96</v>
      </c>
      <c r="BI53" s="3">
        <v>19636.96</v>
      </c>
      <c r="BK53" s="55">
        <f t="shared" si="75"/>
        <v>3887469.13</v>
      </c>
    </row>
    <row r="54" spans="1:63" ht="15" x14ac:dyDescent="0.25">
      <c r="A54" s="21" t="s">
        <v>96</v>
      </c>
      <c r="B54" s="51">
        <f t="shared" si="115"/>
        <v>2486</v>
      </c>
      <c r="C54" s="148">
        <v>795</v>
      </c>
      <c r="D54" s="148">
        <v>1691</v>
      </c>
      <c r="E54" s="69">
        <f t="shared" si="108"/>
        <v>4156330.96</v>
      </c>
      <c r="F54" s="3">
        <v>1329156.52</v>
      </c>
      <c r="G54" s="3">
        <v>2827174.44</v>
      </c>
      <c r="H54" s="51">
        <f t="shared" si="98"/>
        <v>2516</v>
      </c>
      <c r="I54" s="148">
        <v>640</v>
      </c>
      <c r="J54" s="148">
        <v>1876</v>
      </c>
      <c r="K54" s="69">
        <f t="shared" si="99"/>
        <v>626101.89</v>
      </c>
      <c r="L54" s="3">
        <v>159262.79999999999</v>
      </c>
      <c r="M54" s="3">
        <v>466839.09</v>
      </c>
      <c r="N54" s="48"/>
      <c r="O54" s="3"/>
      <c r="P54" s="3"/>
      <c r="Q54" s="69"/>
      <c r="R54" s="3"/>
      <c r="S54" s="3"/>
      <c r="T54" s="51">
        <f t="shared" si="82"/>
        <v>4665</v>
      </c>
      <c r="U54" s="11">
        <v>1404</v>
      </c>
      <c r="V54" s="11">
        <v>3261</v>
      </c>
      <c r="W54" s="69">
        <f t="shared" si="109"/>
        <v>4734384.3900000006</v>
      </c>
      <c r="X54" s="3">
        <v>1424882.25</v>
      </c>
      <c r="Y54" s="3">
        <v>3309502.14</v>
      </c>
      <c r="Z54" s="51">
        <f t="shared" si="95"/>
        <v>10078</v>
      </c>
      <c r="AA54" s="148">
        <v>3219</v>
      </c>
      <c r="AB54" s="148">
        <v>6859</v>
      </c>
      <c r="AC54" s="69">
        <f t="shared" si="101"/>
        <v>6993937.5099999998</v>
      </c>
      <c r="AD54" s="3">
        <v>2233923.88</v>
      </c>
      <c r="AE54" s="3">
        <v>4760013.63</v>
      </c>
      <c r="AF54" s="51">
        <f t="shared" si="96"/>
        <v>5269</v>
      </c>
      <c r="AG54" s="148">
        <v>1511</v>
      </c>
      <c r="AH54" s="148">
        <v>3758</v>
      </c>
      <c r="AI54" s="69">
        <f t="shared" si="80"/>
        <v>2577121.36</v>
      </c>
      <c r="AJ54" s="3">
        <v>739045.43</v>
      </c>
      <c r="AK54" s="3">
        <v>1838075.93</v>
      </c>
      <c r="AL54" s="51">
        <f t="shared" si="110"/>
        <v>824</v>
      </c>
      <c r="AM54" s="148">
        <v>305</v>
      </c>
      <c r="AN54" s="148">
        <v>519</v>
      </c>
      <c r="AO54" s="69">
        <f t="shared" si="111"/>
        <v>14403568.309999999</v>
      </c>
      <c r="AP54" s="3">
        <v>5331417.88</v>
      </c>
      <c r="AQ54" s="3">
        <v>9072150.4299999997</v>
      </c>
      <c r="AR54" s="51">
        <f t="shared" si="84"/>
        <v>365</v>
      </c>
      <c r="AS54" s="11">
        <v>126</v>
      </c>
      <c r="AT54" s="11">
        <v>239</v>
      </c>
      <c r="AU54" s="69">
        <f t="shared" si="112"/>
        <v>2574893.83</v>
      </c>
      <c r="AV54" s="3">
        <v>888867.46</v>
      </c>
      <c r="AW54" s="3">
        <v>1686026.37</v>
      </c>
      <c r="AX54" s="51">
        <f t="shared" si="113"/>
        <v>5245</v>
      </c>
      <c r="AY54" s="11">
        <v>1582</v>
      </c>
      <c r="AZ54" s="11">
        <v>3663</v>
      </c>
      <c r="BA54" s="69">
        <f t="shared" ref="BA54:BA57" si="116">BB54+BC54</f>
        <v>658373.6</v>
      </c>
      <c r="BB54" s="3">
        <v>198579.03</v>
      </c>
      <c r="BC54" s="3">
        <v>459794.57</v>
      </c>
      <c r="BD54" s="51">
        <f>BE54+BF54</f>
        <v>761</v>
      </c>
      <c r="BE54" s="11">
        <v>230</v>
      </c>
      <c r="BF54" s="11">
        <v>531</v>
      </c>
      <c r="BG54" s="69">
        <f t="shared" si="106"/>
        <v>533704.52</v>
      </c>
      <c r="BH54" s="3">
        <v>161303.6</v>
      </c>
      <c r="BI54" s="3">
        <v>372400.92</v>
      </c>
      <c r="BK54" s="55">
        <f t="shared" si="75"/>
        <v>37258416.370000005</v>
      </c>
    </row>
    <row r="55" spans="1:63" ht="30" x14ac:dyDescent="0.25">
      <c r="A55" s="21" t="s">
        <v>52</v>
      </c>
      <c r="B55" s="48"/>
      <c r="C55" s="11"/>
      <c r="D55" s="11"/>
      <c r="E55" s="69"/>
      <c r="F55" s="3"/>
      <c r="G55" s="3"/>
      <c r="H55" s="51">
        <f t="shared" si="98"/>
        <v>6329</v>
      </c>
      <c r="I55" s="148">
        <v>3290</v>
      </c>
      <c r="J55" s="148">
        <v>3039</v>
      </c>
      <c r="K55" s="69">
        <f t="shared" si="99"/>
        <v>478759.38</v>
      </c>
      <c r="L55" s="3">
        <v>248873.18</v>
      </c>
      <c r="M55" s="3">
        <v>229886.2</v>
      </c>
      <c r="N55" s="48"/>
      <c r="O55" s="3"/>
      <c r="P55" s="3"/>
      <c r="Q55" s="69"/>
      <c r="R55" s="3"/>
      <c r="S55" s="3"/>
      <c r="T55" s="51">
        <f t="shared" si="82"/>
        <v>9447</v>
      </c>
      <c r="U55" s="11">
        <v>4414</v>
      </c>
      <c r="V55" s="11">
        <v>5033</v>
      </c>
      <c r="W55" s="69">
        <f t="shared" si="109"/>
        <v>9075766.9499999993</v>
      </c>
      <c r="X55" s="3">
        <v>4240545.71</v>
      </c>
      <c r="Y55" s="3">
        <v>4835221.24</v>
      </c>
      <c r="Z55" s="51">
        <f t="shared" si="95"/>
        <v>31646</v>
      </c>
      <c r="AA55" s="148">
        <v>18890</v>
      </c>
      <c r="AB55" s="148">
        <v>12756</v>
      </c>
      <c r="AC55" s="69">
        <f t="shared" si="101"/>
        <v>22403213.060000002</v>
      </c>
      <c r="AD55" s="3">
        <v>13372833.68</v>
      </c>
      <c r="AE55" s="3">
        <v>9030379.3800000008</v>
      </c>
      <c r="AF55" s="51">
        <f t="shared" si="96"/>
        <v>7873</v>
      </c>
      <c r="AG55" s="148">
        <v>4393</v>
      </c>
      <c r="AH55" s="148">
        <v>3480</v>
      </c>
      <c r="AI55" s="69">
        <f t="shared" si="80"/>
        <v>3331586.16</v>
      </c>
      <c r="AJ55" s="3">
        <v>1858968.37</v>
      </c>
      <c r="AK55" s="3">
        <v>1472617.79</v>
      </c>
      <c r="AL55" s="51">
        <f t="shared" si="110"/>
        <v>5098</v>
      </c>
      <c r="AM55" s="148">
        <v>1981</v>
      </c>
      <c r="AN55" s="148">
        <v>3117</v>
      </c>
      <c r="AO55" s="69">
        <f t="shared" si="111"/>
        <v>119735094.05000001</v>
      </c>
      <c r="AP55" s="3">
        <v>46527112.850000001</v>
      </c>
      <c r="AQ55" s="3">
        <v>73207981.200000003</v>
      </c>
      <c r="AR55" s="51">
        <f t="shared" si="84"/>
        <v>570</v>
      </c>
      <c r="AS55" s="11">
        <v>268</v>
      </c>
      <c r="AT55" s="11">
        <v>302</v>
      </c>
      <c r="AU55" s="69">
        <f t="shared" si="112"/>
        <v>20324854.520000003</v>
      </c>
      <c r="AV55" s="3">
        <v>9556247.3900000006</v>
      </c>
      <c r="AW55" s="3">
        <v>10768607.130000001</v>
      </c>
      <c r="AX55" s="51">
        <f t="shared" si="113"/>
        <v>14100</v>
      </c>
      <c r="AY55" s="11">
        <v>7169</v>
      </c>
      <c r="AZ55" s="11">
        <v>6931</v>
      </c>
      <c r="BA55" s="69">
        <f t="shared" si="116"/>
        <v>2727787.58</v>
      </c>
      <c r="BB55" s="3">
        <v>1386915.54</v>
      </c>
      <c r="BC55" s="3">
        <v>1340872.04</v>
      </c>
      <c r="BD55" s="51">
        <f t="shared" ref="BD55" si="117">BE55+BF55</f>
        <v>7469</v>
      </c>
      <c r="BE55" s="11">
        <v>3797</v>
      </c>
      <c r="BF55" s="11">
        <v>3672</v>
      </c>
      <c r="BG55" s="69">
        <f t="shared" si="106"/>
        <v>7103032.5</v>
      </c>
      <c r="BH55" s="3">
        <v>3610953.86</v>
      </c>
      <c r="BI55" s="3">
        <v>3492078.64</v>
      </c>
      <c r="BK55" s="55">
        <f t="shared" si="75"/>
        <v>185180094.20000005</v>
      </c>
    </row>
    <row r="56" spans="1:63" ht="30" x14ac:dyDescent="0.25">
      <c r="A56" s="21" t="s">
        <v>43</v>
      </c>
      <c r="B56" s="48"/>
      <c r="C56" s="11"/>
      <c r="D56" s="11"/>
      <c r="E56" s="69"/>
      <c r="F56" s="3"/>
      <c r="G56" s="3"/>
      <c r="H56" s="51">
        <f t="shared" si="98"/>
        <v>3710</v>
      </c>
      <c r="I56" s="148">
        <v>1061</v>
      </c>
      <c r="J56" s="148">
        <v>2649</v>
      </c>
      <c r="K56" s="69">
        <f t="shared" si="99"/>
        <v>956857.56</v>
      </c>
      <c r="L56" s="3">
        <v>273645.78999999998</v>
      </c>
      <c r="M56" s="3">
        <v>683211.77</v>
      </c>
      <c r="N56" s="48"/>
      <c r="O56" s="3"/>
      <c r="P56" s="3"/>
      <c r="Q56" s="69"/>
      <c r="R56" s="3"/>
      <c r="S56" s="3"/>
      <c r="T56" s="51">
        <f t="shared" si="82"/>
        <v>3679</v>
      </c>
      <c r="U56" s="11">
        <v>1090</v>
      </c>
      <c r="V56" s="11">
        <v>2589</v>
      </c>
      <c r="W56" s="69">
        <f t="shared" si="109"/>
        <v>3197769.09</v>
      </c>
      <c r="X56" s="3">
        <v>947422.75</v>
      </c>
      <c r="Y56" s="3">
        <v>2250346.34</v>
      </c>
      <c r="Z56" s="51">
        <f t="shared" si="95"/>
        <v>33639</v>
      </c>
      <c r="AA56" s="148">
        <v>9542</v>
      </c>
      <c r="AB56" s="148">
        <v>24097</v>
      </c>
      <c r="AC56" s="69">
        <f t="shared" si="101"/>
        <v>27062856.82</v>
      </c>
      <c r="AD56" s="3">
        <v>7676618.7999999998</v>
      </c>
      <c r="AE56" s="3">
        <v>19386238.02</v>
      </c>
      <c r="AF56" s="51">
        <f t="shared" si="96"/>
        <v>6912</v>
      </c>
      <c r="AG56" s="148">
        <v>2208</v>
      </c>
      <c r="AH56" s="148">
        <v>4704</v>
      </c>
      <c r="AI56" s="69">
        <f t="shared" si="80"/>
        <v>3882597.24</v>
      </c>
      <c r="AJ56" s="3">
        <v>1240274.1200000001</v>
      </c>
      <c r="AK56" s="3">
        <v>2642323.12</v>
      </c>
      <c r="AL56" s="51">
        <f t="shared" si="110"/>
        <v>4740</v>
      </c>
      <c r="AM56" s="148">
        <v>1390</v>
      </c>
      <c r="AN56" s="148">
        <v>3350</v>
      </c>
      <c r="AO56" s="69">
        <f t="shared" si="111"/>
        <v>101047364.5</v>
      </c>
      <c r="AP56" s="3">
        <v>29632033.050000001</v>
      </c>
      <c r="AQ56" s="3">
        <v>71415331.450000003</v>
      </c>
      <c r="AR56" s="51">
        <f t="shared" si="84"/>
        <v>695</v>
      </c>
      <c r="AS56" s="11">
        <v>174</v>
      </c>
      <c r="AT56" s="11">
        <v>521</v>
      </c>
      <c r="AU56" s="69">
        <f t="shared" si="112"/>
        <v>6362094.4299999997</v>
      </c>
      <c r="AV56" s="3">
        <v>1592812.13</v>
      </c>
      <c r="AW56" s="3">
        <v>4769282.3</v>
      </c>
      <c r="AX56" s="51">
        <f t="shared" si="113"/>
        <v>17724</v>
      </c>
      <c r="AY56" s="11">
        <v>4823</v>
      </c>
      <c r="AZ56" s="11">
        <v>12901</v>
      </c>
      <c r="BA56" s="69">
        <f t="shared" si="116"/>
        <v>2542656.89</v>
      </c>
      <c r="BB56" s="3">
        <v>691899.92</v>
      </c>
      <c r="BC56" s="3">
        <v>1850756.97</v>
      </c>
      <c r="BD56" s="51">
        <f>BE56+BF56</f>
        <v>7209</v>
      </c>
      <c r="BE56" s="11">
        <v>1962</v>
      </c>
      <c r="BF56" s="11">
        <v>5247</v>
      </c>
      <c r="BG56" s="69">
        <f t="shared" si="106"/>
        <v>5747062.4100000001</v>
      </c>
      <c r="BH56" s="3">
        <v>1564119.36</v>
      </c>
      <c r="BI56" s="3">
        <v>4182943.05</v>
      </c>
      <c r="BK56" s="55">
        <f t="shared" si="75"/>
        <v>150799258.94</v>
      </c>
    </row>
    <row r="57" spans="1:63" ht="15" x14ac:dyDescent="0.25">
      <c r="A57" s="21" t="s">
        <v>97</v>
      </c>
      <c r="B57" s="51">
        <f t="shared" ref="B57" si="118">C57+D57</f>
        <v>2481</v>
      </c>
      <c r="C57" s="148">
        <v>112</v>
      </c>
      <c r="D57" s="148">
        <v>2369</v>
      </c>
      <c r="E57" s="69">
        <f>F57+G57</f>
        <v>4184327.03</v>
      </c>
      <c r="F57" s="3">
        <v>188893.44</v>
      </c>
      <c r="G57" s="3">
        <v>3995433.59</v>
      </c>
      <c r="H57" s="51">
        <f>I57+J57</f>
        <v>3443</v>
      </c>
      <c r="I57" s="148">
        <v>143</v>
      </c>
      <c r="J57" s="148">
        <v>3300</v>
      </c>
      <c r="K57" s="69">
        <f t="shared" si="99"/>
        <v>530307.21</v>
      </c>
      <c r="L57" s="3">
        <v>22025.54</v>
      </c>
      <c r="M57" s="3">
        <v>508281.67</v>
      </c>
      <c r="N57" s="48"/>
      <c r="O57" s="3"/>
      <c r="P57" s="3"/>
      <c r="Q57" s="69"/>
      <c r="R57" s="3"/>
      <c r="S57" s="3"/>
      <c r="T57" s="51">
        <f t="shared" si="82"/>
        <v>6047</v>
      </c>
      <c r="U57" s="11">
        <v>200</v>
      </c>
      <c r="V57" s="11">
        <v>5847</v>
      </c>
      <c r="W57" s="69">
        <f t="shared" si="109"/>
        <v>5916051.5200000005</v>
      </c>
      <c r="X57" s="3">
        <v>195668.98</v>
      </c>
      <c r="Y57" s="3">
        <v>5720382.54</v>
      </c>
      <c r="Z57" s="51">
        <f>AA57+AB57</f>
        <v>11999</v>
      </c>
      <c r="AA57" s="148">
        <v>469</v>
      </c>
      <c r="AB57" s="148">
        <v>11530</v>
      </c>
      <c r="AC57" s="69">
        <f t="shared" si="101"/>
        <v>8434455.8200000003</v>
      </c>
      <c r="AD57" s="3">
        <v>329674.12</v>
      </c>
      <c r="AE57" s="3">
        <v>8104781.7000000002</v>
      </c>
      <c r="AF57" s="51">
        <f t="shared" si="96"/>
        <v>5244</v>
      </c>
      <c r="AG57" s="148">
        <v>176</v>
      </c>
      <c r="AH57" s="148">
        <v>5068</v>
      </c>
      <c r="AI57" s="69">
        <f t="shared" si="80"/>
        <v>2194642.61</v>
      </c>
      <c r="AJ57" s="3">
        <v>73656.960000000006</v>
      </c>
      <c r="AK57" s="3">
        <v>2120985.65</v>
      </c>
      <c r="AL57" s="51">
        <f t="shared" si="110"/>
        <v>1213</v>
      </c>
      <c r="AM57" s="148">
        <v>37</v>
      </c>
      <c r="AN57" s="148">
        <v>1176</v>
      </c>
      <c r="AO57" s="69">
        <f t="shared" si="111"/>
        <v>16097796.43</v>
      </c>
      <c r="AP57" s="3">
        <v>491029.24</v>
      </c>
      <c r="AQ57" s="3">
        <v>15606767.189999999</v>
      </c>
      <c r="AR57" s="51">
        <f t="shared" si="84"/>
        <v>434</v>
      </c>
      <c r="AS57" s="11">
        <v>13</v>
      </c>
      <c r="AT57" s="11">
        <v>421</v>
      </c>
      <c r="AU57" s="69">
        <f t="shared" si="112"/>
        <v>2926582.22</v>
      </c>
      <c r="AV57" s="3">
        <v>87662.6</v>
      </c>
      <c r="AW57" s="3">
        <v>2838919.62</v>
      </c>
      <c r="AX57" s="51">
        <f t="shared" si="113"/>
        <v>5308</v>
      </c>
      <c r="AY57" s="11">
        <v>222</v>
      </c>
      <c r="AZ57" s="11">
        <v>5086</v>
      </c>
      <c r="BA57" s="69">
        <f t="shared" si="116"/>
        <v>638846.12</v>
      </c>
      <c r="BB57" s="3">
        <v>26718.880000000001</v>
      </c>
      <c r="BC57" s="3">
        <v>612127.24</v>
      </c>
      <c r="BD57" s="51">
        <f t="shared" ref="BD57" si="119">BE57+BF57</f>
        <v>576</v>
      </c>
      <c r="BE57" s="11">
        <v>24</v>
      </c>
      <c r="BF57" s="11">
        <v>552</v>
      </c>
      <c r="BG57" s="69">
        <f t="shared" si="106"/>
        <v>403960.32000000001</v>
      </c>
      <c r="BH57" s="3">
        <v>16831.68</v>
      </c>
      <c r="BI57" s="3">
        <v>387128.64</v>
      </c>
      <c r="BK57" s="55">
        <f t="shared" si="75"/>
        <v>41326969.280000001</v>
      </c>
    </row>
    <row r="58" spans="1:63" ht="15" x14ac:dyDescent="0.25">
      <c r="A58" s="125" t="s">
        <v>114</v>
      </c>
      <c r="B58" s="48"/>
      <c r="C58" s="11"/>
      <c r="D58" s="11"/>
      <c r="E58" s="69"/>
      <c r="F58" s="3"/>
      <c r="G58" s="3"/>
      <c r="H58" s="51"/>
      <c r="I58" s="11"/>
      <c r="J58" s="11"/>
      <c r="K58" s="69"/>
      <c r="L58" s="3"/>
      <c r="M58" s="3"/>
      <c r="N58" s="51">
        <f t="shared" ref="N58" si="120">O58+P58</f>
        <v>551</v>
      </c>
      <c r="O58" s="149">
        <v>177</v>
      </c>
      <c r="P58" s="149">
        <v>374</v>
      </c>
      <c r="Q58" s="69">
        <f t="shared" ref="Q58" si="121">R58+S58</f>
        <v>173777.78</v>
      </c>
      <c r="R58" s="3">
        <v>55823.35</v>
      </c>
      <c r="S58" s="3">
        <v>117954.43</v>
      </c>
      <c r="T58" s="48"/>
      <c r="U58" s="11"/>
      <c r="V58" s="11"/>
      <c r="W58" s="69"/>
      <c r="X58" s="32"/>
      <c r="Y58" s="32"/>
      <c r="Z58" s="51">
        <f t="shared" ref="Z58:Z65" si="122">AA58+AB58</f>
        <v>146</v>
      </c>
      <c r="AA58" s="149">
        <v>42</v>
      </c>
      <c r="AB58" s="149">
        <v>104</v>
      </c>
      <c r="AC58" s="69">
        <f t="shared" si="101"/>
        <v>98562.66</v>
      </c>
      <c r="AD58" s="3">
        <v>28353.64</v>
      </c>
      <c r="AE58" s="3">
        <v>70209.02</v>
      </c>
      <c r="AF58" s="48"/>
      <c r="AG58" s="3"/>
      <c r="AH58" s="3"/>
      <c r="AI58" s="69"/>
      <c r="AJ58" s="3"/>
      <c r="AK58" s="3"/>
      <c r="AL58" s="51">
        <f t="shared" si="110"/>
        <v>56</v>
      </c>
      <c r="AM58" s="149">
        <v>15</v>
      </c>
      <c r="AN58" s="149">
        <v>41</v>
      </c>
      <c r="AO58" s="69">
        <f t="shared" si="111"/>
        <v>861653.26</v>
      </c>
      <c r="AP58" s="3">
        <v>230799.98</v>
      </c>
      <c r="AQ58" s="3">
        <v>630853.28</v>
      </c>
      <c r="AR58" s="51">
        <f t="shared" si="84"/>
        <v>56</v>
      </c>
      <c r="AS58" s="11">
        <v>16</v>
      </c>
      <c r="AT58" s="11">
        <v>40</v>
      </c>
      <c r="AU58" s="69">
        <f t="shared" si="112"/>
        <v>551267.39</v>
      </c>
      <c r="AV58" s="3">
        <v>157504.97</v>
      </c>
      <c r="AW58" s="3">
        <v>393762.42</v>
      </c>
      <c r="AX58" s="48"/>
      <c r="AY58" s="11"/>
      <c r="AZ58" s="11"/>
      <c r="BA58" s="69"/>
      <c r="BB58" s="3"/>
      <c r="BC58" s="3"/>
      <c r="BD58" s="51"/>
      <c r="BE58" s="11"/>
      <c r="BF58" s="11"/>
      <c r="BG58" s="69"/>
      <c r="BH58" s="3"/>
      <c r="BI58" s="3"/>
      <c r="BK58" s="55">
        <f t="shared" si="75"/>
        <v>1685261.0899999999</v>
      </c>
    </row>
    <row r="59" spans="1:63" ht="45" x14ac:dyDescent="0.25">
      <c r="A59" s="21" t="s">
        <v>56</v>
      </c>
      <c r="B59" s="51">
        <f t="shared" ref="B59:B60" si="123">C59+D59</f>
        <v>8883</v>
      </c>
      <c r="C59" s="148">
        <v>827</v>
      </c>
      <c r="D59" s="148">
        <v>8056</v>
      </c>
      <c r="E59" s="69">
        <f>F59+G59</f>
        <v>15466371.300000001</v>
      </c>
      <c r="F59" s="3">
        <v>1439906.46</v>
      </c>
      <c r="G59" s="3">
        <v>14026464.84</v>
      </c>
      <c r="H59" s="51">
        <f t="shared" si="98"/>
        <v>32848</v>
      </c>
      <c r="I59" s="148">
        <v>2603</v>
      </c>
      <c r="J59" s="148">
        <v>30245</v>
      </c>
      <c r="K59" s="69">
        <f t="shared" ref="K59:K64" si="124">L59+M59</f>
        <v>4789064.7299999995</v>
      </c>
      <c r="L59" s="3">
        <v>379503.64</v>
      </c>
      <c r="M59" s="3">
        <v>4409561.09</v>
      </c>
      <c r="N59" s="48"/>
      <c r="O59" s="3"/>
      <c r="P59" s="3"/>
      <c r="Q59" s="69"/>
      <c r="R59" s="3"/>
      <c r="S59" s="3"/>
      <c r="T59" s="51">
        <f t="shared" si="82"/>
        <v>15949</v>
      </c>
      <c r="U59" s="11">
        <v>1323</v>
      </c>
      <c r="V59" s="11">
        <v>14626</v>
      </c>
      <c r="W59" s="69">
        <f t="shared" ref="W59" si="125">X59+Y59</f>
        <v>14506340.43</v>
      </c>
      <c r="X59" s="3">
        <v>1203328.6299999999</v>
      </c>
      <c r="Y59" s="3">
        <v>13303011.800000001</v>
      </c>
      <c r="Z59" s="51">
        <f t="shared" si="122"/>
        <v>60074</v>
      </c>
      <c r="AA59" s="148">
        <v>4582</v>
      </c>
      <c r="AB59" s="148">
        <v>55492</v>
      </c>
      <c r="AC59" s="69">
        <f t="shared" si="101"/>
        <v>42646555.079999998</v>
      </c>
      <c r="AD59" s="3">
        <v>3252763.51</v>
      </c>
      <c r="AE59" s="3">
        <v>39393791.57</v>
      </c>
      <c r="AF59" s="51">
        <f t="shared" ref="AF59:AF61" si="126">AG59+AH59</f>
        <v>17057</v>
      </c>
      <c r="AG59" s="148">
        <v>1336</v>
      </c>
      <c r="AH59" s="148">
        <v>15721</v>
      </c>
      <c r="AI59" s="69">
        <f t="shared" si="80"/>
        <v>6297792.8899999997</v>
      </c>
      <c r="AJ59" s="3">
        <v>493278.5</v>
      </c>
      <c r="AK59" s="3">
        <v>5804514.3899999997</v>
      </c>
      <c r="AL59" s="51">
        <f t="shared" si="110"/>
        <v>3882</v>
      </c>
      <c r="AM59" s="148">
        <v>408</v>
      </c>
      <c r="AN59" s="148">
        <v>3474</v>
      </c>
      <c r="AO59" s="69">
        <f t="shared" si="111"/>
        <v>63094913.150000006</v>
      </c>
      <c r="AP59" s="3">
        <v>6631304.6299999999</v>
      </c>
      <c r="AQ59" s="3">
        <v>56463608.520000003</v>
      </c>
      <c r="AR59" s="51">
        <f t="shared" si="84"/>
        <v>1800</v>
      </c>
      <c r="AS59" s="11">
        <v>335</v>
      </c>
      <c r="AT59" s="11">
        <v>1465</v>
      </c>
      <c r="AU59" s="69">
        <f t="shared" si="112"/>
        <v>14687751.33</v>
      </c>
      <c r="AV59" s="3">
        <v>2733553.72</v>
      </c>
      <c r="AW59" s="3">
        <v>11954197.609999999</v>
      </c>
      <c r="AX59" s="51">
        <f t="shared" ref="AX59" si="127">AY59+AZ59</f>
        <v>15096</v>
      </c>
      <c r="AY59" s="11">
        <v>1001</v>
      </c>
      <c r="AZ59" s="11">
        <v>14095</v>
      </c>
      <c r="BA59" s="69">
        <f t="shared" ref="BA59:BA61" si="128">BB59+BC59</f>
        <v>1914712.62</v>
      </c>
      <c r="BB59" s="3">
        <v>126962.59</v>
      </c>
      <c r="BC59" s="3">
        <v>1787750.03</v>
      </c>
      <c r="BD59" s="51">
        <f t="shared" ref="BD59:BD60" si="129">BE59+BF59</f>
        <v>4330</v>
      </c>
      <c r="BE59" s="11">
        <v>287</v>
      </c>
      <c r="BF59" s="11">
        <v>4043</v>
      </c>
      <c r="BG59" s="69">
        <f t="shared" ref="BG59:BG61" si="130">BH59+BI59</f>
        <v>3982312.6</v>
      </c>
      <c r="BH59" s="3">
        <v>263954.67</v>
      </c>
      <c r="BI59" s="3">
        <v>3718357.93</v>
      </c>
      <c r="BK59" s="55">
        <f t="shared" si="75"/>
        <v>167385814.13</v>
      </c>
    </row>
    <row r="60" spans="1:63" ht="45" x14ac:dyDescent="0.25">
      <c r="A60" s="21" t="s">
        <v>57</v>
      </c>
      <c r="B60" s="51">
        <f t="shared" si="123"/>
        <v>381</v>
      </c>
      <c r="C60" s="148">
        <v>31</v>
      </c>
      <c r="D60" s="148">
        <v>350</v>
      </c>
      <c r="E60" s="69">
        <f>F60+G60</f>
        <v>667461.4</v>
      </c>
      <c r="F60" s="3">
        <v>54307.88</v>
      </c>
      <c r="G60" s="3">
        <v>613153.52</v>
      </c>
      <c r="H60" s="51">
        <f t="shared" si="98"/>
        <v>2300</v>
      </c>
      <c r="I60" s="148">
        <v>144</v>
      </c>
      <c r="J60" s="148">
        <v>2156</v>
      </c>
      <c r="K60" s="69">
        <f t="shared" si="124"/>
        <v>359648.76</v>
      </c>
      <c r="L60" s="3">
        <v>22517.14</v>
      </c>
      <c r="M60" s="3">
        <v>337131.62</v>
      </c>
      <c r="N60" s="48"/>
      <c r="O60" s="3"/>
      <c r="P60" s="3"/>
      <c r="Q60" s="69"/>
      <c r="R60" s="3"/>
      <c r="S60" s="3"/>
      <c r="T60" s="51"/>
      <c r="U60" s="11"/>
      <c r="V60" s="11"/>
      <c r="W60" s="69"/>
      <c r="X60" s="3"/>
      <c r="Y60" s="3"/>
      <c r="Z60" s="51">
        <f t="shared" si="122"/>
        <v>1232</v>
      </c>
      <c r="AA60" s="148">
        <v>36</v>
      </c>
      <c r="AB60" s="148">
        <v>1196</v>
      </c>
      <c r="AC60" s="69">
        <f t="shared" si="101"/>
        <v>905161.75</v>
      </c>
      <c r="AD60" s="3">
        <v>26449.53</v>
      </c>
      <c r="AE60" s="3">
        <v>878712.22</v>
      </c>
      <c r="AF60" s="51">
        <f t="shared" si="126"/>
        <v>455</v>
      </c>
      <c r="AG60" s="148">
        <v>24</v>
      </c>
      <c r="AH60" s="148">
        <v>431</v>
      </c>
      <c r="AI60" s="69">
        <f t="shared" si="80"/>
        <v>115986.89</v>
      </c>
      <c r="AJ60" s="3">
        <v>6117.99</v>
      </c>
      <c r="AK60" s="3">
        <v>109868.9</v>
      </c>
      <c r="AL60" s="51">
        <f t="shared" ref="AL60:AL63" si="131">AM60+AN60</f>
        <v>480</v>
      </c>
      <c r="AM60" s="148">
        <v>23</v>
      </c>
      <c r="AN60" s="148">
        <v>457</v>
      </c>
      <c r="AO60" s="69">
        <f t="shared" si="111"/>
        <v>7392126.9500000002</v>
      </c>
      <c r="AP60" s="3">
        <v>354206.08</v>
      </c>
      <c r="AQ60" s="3">
        <v>7037920.8700000001</v>
      </c>
      <c r="AR60" s="51">
        <f t="shared" ref="AR60:AR63" si="132">AS60+AT60</f>
        <v>54</v>
      </c>
      <c r="AS60" s="11">
        <v>15</v>
      </c>
      <c r="AT60" s="11">
        <v>39</v>
      </c>
      <c r="AU60" s="69">
        <f t="shared" si="112"/>
        <v>392719.02</v>
      </c>
      <c r="AV60" s="3">
        <v>109088.62</v>
      </c>
      <c r="AW60" s="3">
        <v>283630.40000000002</v>
      </c>
      <c r="AX60" s="51">
        <f t="shared" ref="AX60:AX61" si="133">AY60+AZ60</f>
        <v>2363</v>
      </c>
      <c r="AY60" s="11">
        <v>116</v>
      </c>
      <c r="AZ60" s="11">
        <v>2247</v>
      </c>
      <c r="BA60" s="69">
        <f t="shared" si="128"/>
        <v>290597.52999999997</v>
      </c>
      <c r="BB60" s="3">
        <v>14265.47</v>
      </c>
      <c r="BC60" s="3">
        <v>276332.06</v>
      </c>
      <c r="BD60" s="51">
        <f t="shared" si="129"/>
        <v>558</v>
      </c>
      <c r="BE60" s="11">
        <v>27</v>
      </c>
      <c r="BF60" s="11">
        <v>531</v>
      </c>
      <c r="BG60" s="69">
        <f t="shared" si="130"/>
        <v>617167.02</v>
      </c>
      <c r="BH60" s="3">
        <v>29862.92</v>
      </c>
      <c r="BI60" s="3">
        <v>587304.1</v>
      </c>
      <c r="BK60" s="55">
        <f t="shared" si="75"/>
        <v>10740869.319999998</v>
      </c>
    </row>
    <row r="61" spans="1:63" ht="45" x14ac:dyDescent="0.25">
      <c r="A61" s="21" t="s">
        <v>53</v>
      </c>
      <c r="B61" s="51"/>
      <c r="C61" s="11"/>
      <c r="D61" s="11"/>
      <c r="E61" s="69"/>
      <c r="F61" s="3"/>
      <c r="G61" s="3"/>
      <c r="H61" s="51">
        <f t="shared" si="98"/>
        <v>5644</v>
      </c>
      <c r="I61" s="148">
        <v>1301</v>
      </c>
      <c r="J61" s="148">
        <v>4343</v>
      </c>
      <c r="K61" s="69">
        <f t="shared" si="124"/>
        <v>684743.09000000008</v>
      </c>
      <c r="L61" s="3">
        <v>157840.32000000001</v>
      </c>
      <c r="M61" s="3">
        <v>526902.77</v>
      </c>
      <c r="N61" s="48"/>
      <c r="O61" s="3"/>
      <c r="P61" s="3"/>
      <c r="Q61" s="69"/>
      <c r="R61" s="3"/>
      <c r="S61" s="3"/>
      <c r="T61" s="51">
        <f t="shared" ref="T61" si="134">U61+V61</f>
        <v>870</v>
      </c>
      <c r="U61" s="11">
        <v>165</v>
      </c>
      <c r="V61" s="11">
        <v>705</v>
      </c>
      <c r="W61" s="69">
        <f t="shared" ref="W61" si="135">X61+Y61</f>
        <v>766172.3600000001</v>
      </c>
      <c r="X61" s="3">
        <v>145308.54999999999</v>
      </c>
      <c r="Y61" s="3">
        <v>620863.81000000006</v>
      </c>
      <c r="Z61" s="51">
        <f t="shared" si="122"/>
        <v>5218</v>
      </c>
      <c r="AA61" s="148">
        <v>1350</v>
      </c>
      <c r="AB61" s="148">
        <v>3868</v>
      </c>
      <c r="AC61" s="69">
        <f t="shared" si="101"/>
        <v>3381605.65</v>
      </c>
      <c r="AD61" s="3">
        <v>874888.39</v>
      </c>
      <c r="AE61" s="3">
        <v>2506717.2599999998</v>
      </c>
      <c r="AF61" s="51">
        <f t="shared" si="126"/>
        <v>1083</v>
      </c>
      <c r="AG61" s="148">
        <v>285</v>
      </c>
      <c r="AH61" s="148">
        <v>798</v>
      </c>
      <c r="AI61" s="69">
        <f t="shared" si="80"/>
        <v>472117.38999999996</v>
      </c>
      <c r="AJ61" s="3">
        <v>124241.42</v>
      </c>
      <c r="AK61" s="3">
        <v>347875.97</v>
      </c>
      <c r="AL61" s="51">
        <f t="shared" si="131"/>
        <v>60</v>
      </c>
      <c r="AM61" s="148">
        <v>20</v>
      </c>
      <c r="AN61" s="11">
        <v>40</v>
      </c>
      <c r="AO61" s="69">
        <f t="shared" si="111"/>
        <v>981399.22</v>
      </c>
      <c r="AP61" s="3">
        <v>327133.07</v>
      </c>
      <c r="AQ61" s="3">
        <v>654266.15</v>
      </c>
      <c r="AR61" s="51">
        <f t="shared" si="132"/>
        <v>251</v>
      </c>
      <c r="AS61" s="11">
        <v>62</v>
      </c>
      <c r="AT61" s="11">
        <v>189</v>
      </c>
      <c r="AU61" s="69">
        <f t="shared" si="112"/>
        <v>1622721.21</v>
      </c>
      <c r="AV61" s="3">
        <v>400831.53</v>
      </c>
      <c r="AW61" s="3">
        <v>1221889.68</v>
      </c>
      <c r="AX61" s="51">
        <f t="shared" si="133"/>
        <v>2302</v>
      </c>
      <c r="AY61" s="11">
        <v>519</v>
      </c>
      <c r="AZ61" s="11">
        <v>1783</v>
      </c>
      <c r="BA61" s="69">
        <f t="shared" si="128"/>
        <v>346844.78</v>
      </c>
      <c r="BB61" s="3">
        <v>78198.28</v>
      </c>
      <c r="BC61" s="3">
        <v>268646.5</v>
      </c>
      <c r="BD61" s="51">
        <f t="shared" ref="BD61:BD67" si="136">BE61+BF61</f>
        <v>747</v>
      </c>
      <c r="BE61" s="11">
        <v>168</v>
      </c>
      <c r="BF61" s="11">
        <v>579</v>
      </c>
      <c r="BG61" s="69">
        <f t="shared" si="130"/>
        <v>197559.09</v>
      </c>
      <c r="BH61" s="3">
        <v>44430.96</v>
      </c>
      <c r="BI61" s="3">
        <v>153128.13</v>
      </c>
      <c r="BK61" s="55">
        <f t="shared" si="75"/>
        <v>8453162.7899999991</v>
      </c>
    </row>
    <row r="62" spans="1:63" ht="45" x14ac:dyDescent="0.25">
      <c r="A62" s="21" t="s">
        <v>22</v>
      </c>
      <c r="B62" s="51"/>
      <c r="C62" s="11"/>
      <c r="D62" s="11"/>
      <c r="E62" s="69"/>
      <c r="F62" s="3"/>
      <c r="G62" s="3"/>
      <c r="H62" s="51">
        <f t="shared" si="98"/>
        <v>572</v>
      </c>
      <c r="I62" s="148">
        <v>328</v>
      </c>
      <c r="J62" s="148">
        <v>244</v>
      </c>
      <c r="K62" s="69">
        <f t="shared" si="124"/>
        <v>76116.03</v>
      </c>
      <c r="L62" s="3">
        <v>43646.95</v>
      </c>
      <c r="M62" s="3">
        <v>32469.08</v>
      </c>
      <c r="N62" s="48"/>
      <c r="O62" s="3"/>
      <c r="P62" s="3"/>
      <c r="Q62" s="69"/>
      <c r="R62" s="3"/>
      <c r="S62" s="3"/>
      <c r="T62" s="51"/>
      <c r="U62" s="11"/>
      <c r="V62" s="11"/>
      <c r="W62" s="69"/>
      <c r="X62" s="3"/>
      <c r="Y62" s="3"/>
      <c r="Z62" s="51">
        <f t="shared" si="122"/>
        <v>328</v>
      </c>
      <c r="AA62" s="148">
        <v>201</v>
      </c>
      <c r="AB62" s="148">
        <v>127</v>
      </c>
      <c r="AC62" s="69">
        <f t="shared" si="101"/>
        <v>192064.81</v>
      </c>
      <c r="AD62" s="3">
        <v>117698.25</v>
      </c>
      <c r="AE62" s="3">
        <v>74366.559999999998</v>
      </c>
      <c r="AF62" s="51"/>
      <c r="AG62" s="11"/>
      <c r="AH62" s="11"/>
      <c r="AI62" s="69"/>
      <c r="AJ62" s="3"/>
      <c r="AK62" s="3"/>
      <c r="AL62" s="51"/>
      <c r="AM62" s="11"/>
      <c r="AN62" s="11"/>
      <c r="AO62" s="69"/>
      <c r="AP62" s="3"/>
      <c r="AQ62" s="3"/>
      <c r="AR62" s="51">
        <f t="shared" si="132"/>
        <v>36</v>
      </c>
      <c r="AS62" s="11">
        <v>10</v>
      </c>
      <c r="AT62" s="11">
        <v>26</v>
      </c>
      <c r="AU62" s="69">
        <f t="shared" si="112"/>
        <v>246331</v>
      </c>
      <c r="AV62" s="3">
        <v>68425.279999999999</v>
      </c>
      <c r="AW62" s="3">
        <v>177905.72</v>
      </c>
      <c r="AX62" s="51"/>
      <c r="AY62" s="11"/>
      <c r="AZ62" s="11"/>
      <c r="BA62" s="69"/>
      <c r="BB62" s="3"/>
      <c r="BC62" s="3"/>
      <c r="BD62" s="51"/>
      <c r="BE62" s="11"/>
      <c r="BF62" s="11"/>
      <c r="BG62" s="69"/>
      <c r="BH62" s="3"/>
      <c r="BI62" s="3"/>
      <c r="BK62" s="55">
        <f t="shared" si="75"/>
        <v>514511.83999999997</v>
      </c>
    </row>
    <row r="63" spans="1:63" ht="45" x14ac:dyDescent="0.25">
      <c r="A63" s="21" t="s">
        <v>55</v>
      </c>
      <c r="B63" s="51"/>
      <c r="C63" s="11"/>
      <c r="D63" s="11"/>
      <c r="E63" s="69"/>
      <c r="F63" s="3"/>
      <c r="G63" s="3"/>
      <c r="H63" s="51">
        <f t="shared" si="98"/>
        <v>2247</v>
      </c>
      <c r="I63" s="148">
        <v>365</v>
      </c>
      <c r="J63" s="148">
        <v>1882</v>
      </c>
      <c r="K63" s="69">
        <f t="shared" si="124"/>
        <v>223837.83000000002</v>
      </c>
      <c r="L63" s="3">
        <v>36359.949999999997</v>
      </c>
      <c r="M63" s="3">
        <v>187477.88</v>
      </c>
      <c r="N63" s="48"/>
      <c r="O63" s="3"/>
      <c r="P63" s="3"/>
      <c r="Q63" s="69"/>
      <c r="R63" s="3"/>
      <c r="S63" s="3"/>
      <c r="T63" s="51"/>
      <c r="U63" s="11"/>
      <c r="V63" s="11"/>
      <c r="W63" s="69"/>
      <c r="X63" s="3"/>
      <c r="Y63" s="3"/>
      <c r="Z63" s="51">
        <f t="shared" si="122"/>
        <v>4140</v>
      </c>
      <c r="AA63" s="148">
        <v>1304</v>
      </c>
      <c r="AB63" s="148">
        <v>2836</v>
      </c>
      <c r="AC63" s="69">
        <f t="shared" si="101"/>
        <v>2624149.92</v>
      </c>
      <c r="AD63" s="3">
        <v>826543.84</v>
      </c>
      <c r="AE63" s="3">
        <v>1797606.08</v>
      </c>
      <c r="AF63" s="51"/>
      <c r="AG63" s="11"/>
      <c r="AH63" s="11"/>
      <c r="AI63" s="69"/>
      <c r="AJ63" s="3"/>
      <c r="AK63" s="3"/>
      <c r="AL63" s="51">
        <f t="shared" si="131"/>
        <v>59</v>
      </c>
      <c r="AM63" s="148">
        <v>6</v>
      </c>
      <c r="AN63" s="148">
        <v>53</v>
      </c>
      <c r="AO63" s="69">
        <f t="shared" ref="AO63" si="137">AP63+AQ63</f>
        <v>1036016.83</v>
      </c>
      <c r="AP63" s="3">
        <v>105357.64</v>
      </c>
      <c r="AQ63" s="3">
        <v>930659.19</v>
      </c>
      <c r="AR63" s="51">
        <f t="shared" si="132"/>
        <v>69</v>
      </c>
      <c r="AS63" s="11">
        <v>15</v>
      </c>
      <c r="AT63" s="11">
        <v>54</v>
      </c>
      <c r="AU63" s="69">
        <f t="shared" si="112"/>
        <v>522337.03</v>
      </c>
      <c r="AV63" s="3">
        <v>113551.53</v>
      </c>
      <c r="AW63" s="3">
        <v>408785.5</v>
      </c>
      <c r="AX63" s="51">
        <f t="shared" ref="AX63:AX64" si="138">AY63+AZ63</f>
        <v>450</v>
      </c>
      <c r="AY63" s="11">
        <v>138</v>
      </c>
      <c r="AZ63" s="11">
        <v>312</v>
      </c>
      <c r="BA63" s="69">
        <f t="shared" ref="BA63:BA64" si="139">BB63+BC63</f>
        <v>58765.5</v>
      </c>
      <c r="BB63" s="3">
        <v>18021.419999999998</v>
      </c>
      <c r="BC63" s="3">
        <v>40744.080000000002</v>
      </c>
      <c r="BD63" s="51"/>
      <c r="BE63" s="11"/>
      <c r="BF63" s="11"/>
      <c r="BG63" s="69"/>
      <c r="BH63" s="3"/>
      <c r="BI63" s="3"/>
      <c r="BK63" s="55">
        <f t="shared" si="75"/>
        <v>4465107.1100000003</v>
      </c>
    </row>
    <row r="64" spans="1:63" ht="15" x14ac:dyDescent="0.25">
      <c r="A64" s="125" t="s">
        <v>100</v>
      </c>
      <c r="B64" s="51"/>
      <c r="C64" s="11"/>
      <c r="D64" s="11"/>
      <c r="E64" s="69"/>
      <c r="F64" s="3"/>
      <c r="G64" s="3"/>
      <c r="H64" s="51">
        <f t="shared" si="98"/>
        <v>690</v>
      </c>
      <c r="I64" s="148">
        <v>183</v>
      </c>
      <c r="J64" s="148">
        <v>507</v>
      </c>
      <c r="K64" s="69">
        <f t="shared" si="124"/>
        <v>90966.37</v>
      </c>
      <c r="L64" s="3">
        <v>24125.86</v>
      </c>
      <c r="M64" s="3">
        <v>66840.509999999995</v>
      </c>
      <c r="N64" s="48"/>
      <c r="O64" s="3"/>
      <c r="P64" s="3"/>
      <c r="Q64" s="69"/>
      <c r="R64" s="3"/>
      <c r="S64" s="3"/>
      <c r="T64" s="51"/>
      <c r="U64" s="11"/>
      <c r="V64" s="11"/>
      <c r="W64" s="69"/>
      <c r="X64" s="3"/>
      <c r="Y64" s="3"/>
      <c r="Z64" s="51">
        <f t="shared" si="122"/>
        <v>1142</v>
      </c>
      <c r="AA64" s="148">
        <v>330</v>
      </c>
      <c r="AB64" s="148">
        <v>812</v>
      </c>
      <c r="AC64" s="69">
        <f t="shared" si="101"/>
        <v>637260</v>
      </c>
      <c r="AD64" s="3">
        <v>184146.94</v>
      </c>
      <c r="AE64" s="3">
        <v>453113.06</v>
      </c>
      <c r="AF64" s="51"/>
      <c r="AG64" s="11"/>
      <c r="AH64" s="11"/>
      <c r="AI64" s="69"/>
      <c r="AJ64" s="3"/>
      <c r="AK64" s="3"/>
      <c r="AL64" s="51"/>
      <c r="AM64" s="11"/>
      <c r="AN64" s="11"/>
      <c r="AO64" s="69"/>
      <c r="AP64" s="3"/>
      <c r="AQ64" s="3"/>
      <c r="AR64" s="51"/>
      <c r="AS64" s="11"/>
      <c r="AT64" s="11"/>
      <c r="AU64" s="69"/>
      <c r="AV64" s="3"/>
      <c r="AW64" s="3"/>
      <c r="AX64" s="51">
        <f t="shared" si="138"/>
        <v>750</v>
      </c>
      <c r="AY64" s="11">
        <v>195</v>
      </c>
      <c r="AZ64" s="11">
        <v>555</v>
      </c>
      <c r="BA64" s="69">
        <f t="shared" si="139"/>
        <v>74580</v>
      </c>
      <c r="BB64" s="3">
        <v>19390.8</v>
      </c>
      <c r="BC64" s="3">
        <v>55189.2</v>
      </c>
      <c r="BD64" s="51"/>
      <c r="BE64" s="11"/>
      <c r="BF64" s="11"/>
      <c r="BG64" s="69"/>
      <c r="BH64" s="3"/>
      <c r="BI64" s="3"/>
      <c r="BK64" s="55">
        <f t="shared" si="75"/>
        <v>802806.37</v>
      </c>
    </row>
    <row r="65" spans="1:63" ht="15" x14ac:dyDescent="0.25">
      <c r="A65" s="21" t="s">
        <v>107</v>
      </c>
      <c r="B65" s="48"/>
      <c r="C65" s="11"/>
      <c r="D65" s="11"/>
      <c r="E65" s="69"/>
      <c r="F65" s="3"/>
      <c r="G65" s="3"/>
      <c r="H65" s="51">
        <f t="shared" si="98"/>
        <v>0</v>
      </c>
      <c r="I65" s="11">
        <v>0</v>
      </c>
      <c r="J65" s="11">
        <v>0</v>
      </c>
      <c r="K65" s="69">
        <f>L65+M65</f>
        <v>0</v>
      </c>
      <c r="L65" s="3">
        <v>0</v>
      </c>
      <c r="M65" s="3">
        <v>0</v>
      </c>
      <c r="N65" s="51"/>
      <c r="O65" s="11"/>
      <c r="P65" s="11"/>
      <c r="Q65" s="69"/>
      <c r="R65" s="3"/>
      <c r="S65" s="3"/>
      <c r="T65" s="48"/>
      <c r="U65" s="11"/>
      <c r="V65" s="11"/>
      <c r="W65" s="69"/>
      <c r="X65" s="32"/>
      <c r="Y65" s="32"/>
      <c r="Z65" s="51">
        <f t="shared" si="122"/>
        <v>3</v>
      </c>
      <c r="AA65" s="11">
        <v>0</v>
      </c>
      <c r="AB65" s="11">
        <v>3</v>
      </c>
      <c r="AC65" s="69">
        <f t="shared" si="101"/>
        <v>1296.78</v>
      </c>
      <c r="AD65" s="3">
        <v>0</v>
      </c>
      <c r="AE65" s="3">
        <v>1296.78</v>
      </c>
      <c r="AF65" s="48"/>
      <c r="AG65" s="11"/>
      <c r="AH65" s="11"/>
      <c r="AI65" s="69"/>
      <c r="AJ65" s="3"/>
      <c r="AK65" s="3"/>
      <c r="AL65" s="51"/>
      <c r="AM65" s="11"/>
      <c r="AN65" s="11"/>
      <c r="AO65" s="69"/>
      <c r="AP65" s="3"/>
      <c r="AQ65" s="3"/>
      <c r="AR65" s="51"/>
      <c r="AS65" s="11"/>
      <c r="AT65" s="11"/>
      <c r="AU65" s="69"/>
      <c r="AV65" s="3"/>
      <c r="AW65" s="3"/>
      <c r="AX65" s="51"/>
      <c r="AY65" s="11"/>
      <c r="AZ65" s="11"/>
      <c r="BA65" s="69"/>
      <c r="BB65" s="3"/>
      <c r="BC65" s="3"/>
      <c r="BD65" s="51"/>
      <c r="BE65" s="11"/>
      <c r="BF65" s="11"/>
      <c r="BG65" s="69"/>
      <c r="BH65" s="3"/>
      <c r="BI65" s="3"/>
      <c r="BK65" s="55">
        <f t="shared" si="75"/>
        <v>1296.78</v>
      </c>
    </row>
    <row r="66" spans="1:63" ht="15" x14ac:dyDescent="0.25">
      <c r="A66" s="21" t="s">
        <v>109</v>
      </c>
      <c r="B66" s="51"/>
      <c r="C66" s="11"/>
      <c r="D66" s="11"/>
      <c r="E66" s="69"/>
      <c r="F66" s="3"/>
      <c r="G66" s="3"/>
      <c r="H66" s="51"/>
      <c r="I66" s="11"/>
      <c r="J66" s="11"/>
      <c r="K66" s="69"/>
      <c r="L66" s="3"/>
      <c r="M66" s="3"/>
      <c r="N66" s="48"/>
      <c r="O66" s="3"/>
      <c r="P66" s="3"/>
      <c r="Q66" s="69"/>
      <c r="R66" s="3"/>
      <c r="S66" s="3"/>
      <c r="T66" s="51"/>
      <c r="U66" s="11"/>
      <c r="V66" s="11"/>
      <c r="W66" s="69"/>
      <c r="X66" s="3"/>
      <c r="Y66" s="3"/>
      <c r="Z66" s="51"/>
      <c r="AA66" s="11"/>
      <c r="AB66" s="11"/>
      <c r="AC66" s="69"/>
      <c r="AD66" s="3"/>
      <c r="AE66" s="3"/>
      <c r="AF66" s="51"/>
      <c r="AG66" s="11"/>
      <c r="AH66" s="11"/>
      <c r="AI66" s="69"/>
      <c r="AJ66" s="3"/>
      <c r="AK66" s="3"/>
      <c r="AL66" s="48"/>
      <c r="AM66" s="11"/>
      <c r="AN66" s="11"/>
      <c r="AO66" s="69"/>
      <c r="AP66" s="3"/>
      <c r="AQ66" s="3"/>
      <c r="AR66" s="51"/>
      <c r="AS66" s="11"/>
      <c r="AT66" s="11"/>
      <c r="AU66" s="69"/>
      <c r="AV66" s="3"/>
      <c r="AW66" s="3"/>
      <c r="AX66" s="48"/>
      <c r="AY66" s="11"/>
      <c r="AZ66" s="11"/>
      <c r="BA66" s="69"/>
      <c r="BB66" s="3"/>
      <c r="BC66" s="3"/>
      <c r="BD66" s="51">
        <f t="shared" si="136"/>
        <v>375</v>
      </c>
      <c r="BE66" s="11">
        <v>150</v>
      </c>
      <c r="BF66" s="11">
        <v>225</v>
      </c>
      <c r="BG66" s="69">
        <f t="shared" ref="BG66:BG67" si="140">BH66+BI66</f>
        <v>463612.5</v>
      </c>
      <c r="BH66" s="3">
        <v>185445</v>
      </c>
      <c r="BI66" s="3">
        <v>278167.5</v>
      </c>
      <c r="BK66" s="55">
        <f t="shared" si="75"/>
        <v>463612.5</v>
      </c>
    </row>
    <row r="67" spans="1:63" ht="15" x14ac:dyDescent="0.25">
      <c r="A67" s="21" t="s">
        <v>110</v>
      </c>
      <c r="B67" s="51"/>
      <c r="C67" s="11"/>
      <c r="D67" s="11"/>
      <c r="E67" s="69"/>
      <c r="F67" s="3"/>
      <c r="G67" s="3"/>
      <c r="H67" s="48"/>
      <c r="I67" s="3"/>
      <c r="J67" s="3"/>
      <c r="K67" s="69"/>
      <c r="L67" s="3"/>
      <c r="M67" s="3"/>
      <c r="N67" s="48"/>
      <c r="O67" s="3"/>
      <c r="P67" s="3"/>
      <c r="Q67" s="69"/>
      <c r="R67" s="3"/>
      <c r="S67" s="3"/>
      <c r="T67" s="48"/>
      <c r="U67" s="11"/>
      <c r="V67" s="11"/>
      <c r="W67" s="69"/>
      <c r="X67" s="32"/>
      <c r="Y67" s="32"/>
      <c r="Z67" s="48"/>
      <c r="AA67" s="11"/>
      <c r="AB67" s="11"/>
      <c r="AC67" s="69"/>
      <c r="AD67" s="3"/>
      <c r="AE67" s="3"/>
      <c r="AF67" s="51"/>
      <c r="AG67" s="11"/>
      <c r="AH67" s="11"/>
      <c r="AI67" s="69"/>
      <c r="AJ67" s="3"/>
      <c r="AK67" s="3"/>
      <c r="AL67" s="48"/>
      <c r="AM67" s="11"/>
      <c r="AN67" s="11"/>
      <c r="AO67" s="69"/>
      <c r="AP67" s="3"/>
      <c r="AQ67" s="3"/>
      <c r="AR67" s="48"/>
      <c r="AS67" s="11"/>
      <c r="AT67" s="11"/>
      <c r="AU67" s="69"/>
      <c r="AV67" s="32"/>
      <c r="AW67" s="32"/>
      <c r="AX67" s="48"/>
      <c r="AY67" s="11"/>
      <c r="AZ67" s="11"/>
      <c r="BA67" s="69"/>
      <c r="BB67" s="3"/>
      <c r="BC67" s="3"/>
      <c r="BD67" s="51">
        <f t="shared" si="136"/>
        <v>374</v>
      </c>
      <c r="BE67" s="11">
        <v>150</v>
      </c>
      <c r="BF67" s="11">
        <v>224</v>
      </c>
      <c r="BG67" s="69">
        <f t="shared" si="140"/>
        <v>610118.66999999993</v>
      </c>
      <c r="BH67" s="3">
        <v>244700</v>
      </c>
      <c r="BI67" s="3">
        <v>365418.67</v>
      </c>
      <c r="BK67" s="55">
        <f t="shared" si="75"/>
        <v>610118.66999999993</v>
      </c>
    </row>
    <row r="68" spans="1:63" ht="15" x14ac:dyDescent="0.25">
      <c r="A68" s="21" t="s">
        <v>31</v>
      </c>
      <c r="B68" s="51"/>
      <c r="C68" s="11"/>
      <c r="D68" s="11"/>
      <c r="E68" s="69"/>
      <c r="F68" s="3"/>
      <c r="G68" s="3"/>
      <c r="H68" s="51">
        <f t="shared" ref="H68:H76" si="141">I68+J68</f>
        <v>1650</v>
      </c>
      <c r="I68" s="148">
        <v>221</v>
      </c>
      <c r="J68" s="148">
        <v>1429</v>
      </c>
      <c r="K68" s="69">
        <f t="shared" ref="K68:K69" si="142">L68+M68</f>
        <v>522985.5</v>
      </c>
      <c r="L68" s="3">
        <v>70048.36</v>
      </c>
      <c r="M68" s="3">
        <v>452937.14</v>
      </c>
      <c r="N68" s="48"/>
      <c r="O68" s="3"/>
      <c r="P68" s="3"/>
      <c r="Q68" s="69"/>
      <c r="R68" s="3"/>
      <c r="S68" s="3"/>
      <c r="T68" s="51"/>
      <c r="U68" s="11"/>
      <c r="V68" s="11"/>
      <c r="W68" s="69"/>
      <c r="X68" s="3"/>
      <c r="Y68" s="3"/>
      <c r="Z68" s="51">
        <f t="shared" ref="Z68:Z77" si="143">AA68+AB68</f>
        <v>1350</v>
      </c>
      <c r="AA68" s="148">
        <v>416</v>
      </c>
      <c r="AB68" s="148">
        <v>934</v>
      </c>
      <c r="AC68" s="69">
        <f t="shared" ref="AC68:AC72" si="144">AD68+AE68</f>
        <v>1062315</v>
      </c>
      <c r="AD68" s="3">
        <v>327350.40000000002</v>
      </c>
      <c r="AE68" s="3">
        <v>734964.6</v>
      </c>
      <c r="AF68" s="51"/>
      <c r="AG68" s="11"/>
      <c r="AH68" s="11"/>
      <c r="AI68" s="69"/>
      <c r="AJ68" s="3"/>
      <c r="AK68" s="3"/>
      <c r="AL68" s="51"/>
      <c r="AM68" s="11"/>
      <c r="AN68" s="11"/>
      <c r="AO68" s="69"/>
      <c r="AP68" s="3"/>
      <c r="AQ68" s="3"/>
      <c r="AR68" s="51"/>
      <c r="AS68" s="11"/>
      <c r="AT68" s="11"/>
      <c r="AU68" s="69"/>
      <c r="AV68" s="3"/>
      <c r="AW68" s="3"/>
      <c r="AX68" s="51"/>
      <c r="AY68" s="11"/>
      <c r="AZ68" s="11"/>
      <c r="BA68" s="69"/>
      <c r="BB68" s="3"/>
      <c r="BC68" s="3"/>
      <c r="BD68" s="51"/>
      <c r="BE68" s="11"/>
      <c r="BF68" s="11"/>
      <c r="BG68" s="69"/>
      <c r="BH68" s="3"/>
      <c r="BI68" s="3"/>
      <c r="BK68" s="55">
        <f t="shared" si="75"/>
        <v>1585300.5</v>
      </c>
    </row>
    <row r="69" spans="1:63" ht="15" x14ac:dyDescent="0.25">
      <c r="A69" s="21" t="s">
        <v>32</v>
      </c>
      <c r="B69" s="51"/>
      <c r="C69" s="11"/>
      <c r="D69" s="11"/>
      <c r="E69" s="69"/>
      <c r="F69" s="3"/>
      <c r="G69" s="3"/>
      <c r="H69" s="51">
        <f t="shared" si="141"/>
        <v>312</v>
      </c>
      <c r="I69" s="148">
        <v>111</v>
      </c>
      <c r="J69" s="148">
        <v>201</v>
      </c>
      <c r="K69" s="69">
        <f t="shared" si="142"/>
        <v>90651.6</v>
      </c>
      <c r="L69" s="3">
        <v>32251.05</v>
      </c>
      <c r="M69" s="3">
        <v>58400.55</v>
      </c>
      <c r="N69" s="48"/>
      <c r="O69" s="3"/>
      <c r="P69" s="3"/>
      <c r="Q69" s="69"/>
      <c r="R69" s="3"/>
      <c r="S69" s="3"/>
      <c r="T69" s="51"/>
      <c r="U69" s="11"/>
      <c r="V69" s="11"/>
      <c r="W69" s="69"/>
      <c r="X69" s="3"/>
      <c r="Y69" s="3"/>
      <c r="Z69" s="51">
        <f t="shared" si="143"/>
        <v>105</v>
      </c>
      <c r="AA69" s="148">
        <v>21</v>
      </c>
      <c r="AB69" s="148">
        <v>84</v>
      </c>
      <c r="AC69" s="69">
        <f t="shared" si="144"/>
        <v>76269.899999999994</v>
      </c>
      <c r="AD69" s="3">
        <v>15253.98</v>
      </c>
      <c r="AE69" s="3">
        <v>61015.92</v>
      </c>
      <c r="AF69" s="51"/>
      <c r="AG69" s="11"/>
      <c r="AH69" s="11"/>
      <c r="AI69" s="69"/>
      <c r="AJ69" s="3"/>
      <c r="AK69" s="3"/>
      <c r="AL69" s="51"/>
      <c r="AM69" s="11"/>
      <c r="AN69" s="11"/>
      <c r="AO69" s="69"/>
      <c r="AP69" s="3"/>
      <c r="AQ69" s="3"/>
      <c r="AR69" s="51"/>
      <c r="AS69" s="11"/>
      <c r="AT69" s="11"/>
      <c r="AU69" s="69"/>
      <c r="AV69" s="3"/>
      <c r="AW69" s="3"/>
      <c r="AX69" s="51"/>
      <c r="AY69" s="11"/>
      <c r="AZ69" s="11"/>
      <c r="BA69" s="69"/>
      <c r="BB69" s="3"/>
      <c r="BC69" s="3"/>
      <c r="BD69" s="51"/>
      <c r="BE69" s="11"/>
      <c r="BF69" s="11"/>
      <c r="BG69" s="69"/>
      <c r="BH69" s="3"/>
      <c r="BI69" s="3"/>
      <c r="BK69" s="55">
        <f t="shared" si="75"/>
        <v>166921.5</v>
      </c>
    </row>
    <row r="70" spans="1:63" ht="15" x14ac:dyDescent="0.25">
      <c r="A70" s="22" t="s">
        <v>33</v>
      </c>
      <c r="B70" s="48"/>
      <c r="C70" s="11"/>
      <c r="D70" s="11"/>
      <c r="E70" s="69"/>
      <c r="F70" s="3"/>
      <c r="G70" s="3"/>
      <c r="H70" s="51"/>
      <c r="I70" s="11"/>
      <c r="J70" s="11"/>
      <c r="K70" s="69"/>
      <c r="L70" s="3"/>
      <c r="M70" s="3"/>
      <c r="N70" s="48"/>
      <c r="O70" s="3"/>
      <c r="P70" s="3"/>
      <c r="Q70" s="69"/>
      <c r="R70" s="3"/>
      <c r="S70" s="3"/>
      <c r="T70" s="48"/>
      <c r="U70" s="11"/>
      <c r="V70" s="11"/>
      <c r="W70" s="69"/>
      <c r="X70" s="32"/>
      <c r="Y70" s="32"/>
      <c r="Z70" s="51">
        <f t="shared" si="143"/>
        <v>750</v>
      </c>
      <c r="AA70" s="148">
        <v>216</v>
      </c>
      <c r="AB70" s="148">
        <v>534</v>
      </c>
      <c r="AC70" s="69">
        <f t="shared" si="144"/>
        <v>437178.75</v>
      </c>
      <c r="AD70" s="3">
        <v>125907.48</v>
      </c>
      <c r="AE70" s="3">
        <v>311271.27</v>
      </c>
      <c r="AF70" s="51"/>
      <c r="AG70" s="11"/>
      <c r="AH70" s="11"/>
      <c r="AI70" s="69"/>
      <c r="AJ70" s="3"/>
      <c r="AK70" s="3"/>
      <c r="AL70" s="48"/>
      <c r="AM70" s="11"/>
      <c r="AN70" s="11"/>
      <c r="AO70" s="69"/>
      <c r="AP70" s="3"/>
      <c r="AQ70" s="3"/>
      <c r="AR70" s="48"/>
      <c r="AS70" s="11"/>
      <c r="AT70" s="11"/>
      <c r="AU70" s="69"/>
      <c r="AV70" s="32"/>
      <c r="AW70" s="32"/>
      <c r="AX70" s="51">
        <f t="shared" ref="AX70" si="145">AY70+AZ70</f>
        <v>2499</v>
      </c>
      <c r="AY70" s="11">
        <v>471</v>
      </c>
      <c r="AZ70" s="11">
        <v>2028</v>
      </c>
      <c r="BA70" s="69">
        <f t="shared" ref="BA70" si="146">BB70+BC70</f>
        <v>248500.56</v>
      </c>
      <c r="BB70" s="3">
        <v>46836.24</v>
      </c>
      <c r="BC70" s="3">
        <v>201664.32</v>
      </c>
      <c r="BD70" s="51">
        <f t="shared" ref="BD70" si="147">BE70+BF70</f>
        <v>249</v>
      </c>
      <c r="BE70" s="11">
        <v>47</v>
      </c>
      <c r="BF70" s="11">
        <v>202</v>
      </c>
      <c r="BG70" s="69">
        <f t="shared" ref="BG70" si="148">BH70+BI70</f>
        <v>151257.54</v>
      </c>
      <c r="BH70" s="3">
        <v>28550.62</v>
      </c>
      <c r="BI70" s="3">
        <v>122706.92</v>
      </c>
      <c r="BK70" s="55">
        <f t="shared" si="75"/>
        <v>836936.85000000009</v>
      </c>
    </row>
    <row r="71" spans="1:63" ht="15" x14ac:dyDescent="0.25">
      <c r="A71" s="21" t="s">
        <v>34</v>
      </c>
      <c r="B71" s="51"/>
      <c r="C71" s="11"/>
      <c r="D71" s="11"/>
      <c r="E71" s="69"/>
      <c r="F71" s="3"/>
      <c r="G71" s="3"/>
      <c r="H71" s="51">
        <f t="shared" si="141"/>
        <v>4584</v>
      </c>
      <c r="I71" s="148">
        <v>1101</v>
      </c>
      <c r="J71" s="148">
        <v>3483</v>
      </c>
      <c r="K71" s="69">
        <f>L71+M71</f>
        <v>457063.44</v>
      </c>
      <c r="L71" s="3">
        <v>109778.98</v>
      </c>
      <c r="M71" s="3">
        <v>347284.46</v>
      </c>
      <c r="N71" s="48"/>
      <c r="O71" s="3"/>
      <c r="P71" s="3"/>
      <c r="Q71" s="69"/>
      <c r="R71" s="3"/>
      <c r="S71" s="3"/>
      <c r="T71" s="51">
        <f t="shared" ref="T71" si="149">U71+V71</f>
        <v>1860</v>
      </c>
      <c r="U71" s="11">
        <v>446</v>
      </c>
      <c r="V71" s="11">
        <v>1414</v>
      </c>
      <c r="W71" s="69">
        <f t="shared" ref="W71" si="150">X71+Y71</f>
        <v>1602299.25</v>
      </c>
      <c r="X71" s="3">
        <v>384207.24</v>
      </c>
      <c r="Y71" s="3">
        <v>1218092.01</v>
      </c>
      <c r="Z71" s="51">
        <f t="shared" si="143"/>
        <v>19734</v>
      </c>
      <c r="AA71" s="148">
        <v>6364</v>
      </c>
      <c r="AB71" s="148">
        <v>13370</v>
      </c>
      <c r="AC71" s="69">
        <f t="shared" si="144"/>
        <v>19701561.420000002</v>
      </c>
      <c r="AD71" s="3">
        <v>6353538.9100000001</v>
      </c>
      <c r="AE71" s="3">
        <v>13348022.51</v>
      </c>
      <c r="AF71" s="51"/>
      <c r="AG71" s="11"/>
      <c r="AH71" s="11"/>
      <c r="AI71" s="69"/>
      <c r="AJ71" s="3"/>
      <c r="AK71" s="3"/>
      <c r="AL71" s="51"/>
      <c r="AM71" s="11"/>
      <c r="AN71" s="11"/>
      <c r="AO71" s="69"/>
      <c r="AP71" s="3"/>
      <c r="AQ71" s="3"/>
      <c r="AR71" s="51"/>
      <c r="AS71" s="11"/>
      <c r="AT71" s="11"/>
      <c r="AU71" s="69"/>
      <c r="AV71" s="3"/>
      <c r="AW71" s="3"/>
      <c r="AX71" s="51"/>
      <c r="AY71" s="11"/>
      <c r="AZ71" s="11"/>
      <c r="BA71" s="69"/>
      <c r="BB71" s="3"/>
      <c r="BC71" s="3"/>
      <c r="BD71" s="51"/>
      <c r="BE71" s="11"/>
      <c r="BF71" s="11"/>
      <c r="BG71" s="69"/>
      <c r="BH71" s="3"/>
      <c r="BI71" s="3"/>
      <c r="BK71" s="55">
        <f t="shared" ref="BK71:BK96" si="151">E71+K71+Q71+W71+AC71+AI71+AO71+AU71+BA71+BG71</f>
        <v>21760924.110000003</v>
      </c>
    </row>
    <row r="72" spans="1:63" ht="15" x14ac:dyDescent="0.25">
      <c r="A72" s="21" t="s">
        <v>35</v>
      </c>
      <c r="B72" s="51"/>
      <c r="C72" s="11"/>
      <c r="D72" s="11"/>
      <c r="E72" s="69"/>
      <c r="F72" s="3"/>
      <c r="G72" s="3"/>
      <c r="H72" s="51"/>
      <c r="I72" s="11"/>
      <c r="J72" s="11"/>
      <c r="K72" s="69"/>
      <c r="L72" s="3"/>
      <c r="M72" s="3"/>
      <c r="N72" s="48"/>
      <c r="O72" s="3"/>
      <c r="P72" s="3"/>
      <c r="Q72" s="69"/>
      <c r="R72" s="3"/>
      <c r="S72" s="3"/>
      <c r="T72" s="51"/>
      <c r="U72" s="11"/>
      <c r="V72" s="11"/>
      <c r="W72" s="69"/>
      <c r="X72" s="3"/>
      <c r="Y72" s="3"/>
      <c r="Z72" s="51">
        <f t="shared" si="143"/>
        <v>366</v>
      </c>
      <c r="AA72" s="148">
        <v>149</v>
      </c>
      <c r="AB72" s="149">
        <v>217</v>
      </c>
      <c r="AC72" s="69">
        <f t="shared" si="144"/>
        <v>194166.66</v>
      </c>
      <c r="AD72" s="3">
        <v>79045.990000000005</v>
      </c>
      <c r="AE72" s="3">
        <v>115120.67</v>
      </c>
      <c r="AF72" s="51"/>
      <c r="AG72" s="11"/>
      <c r="AH72" s="11"/>
      <c r="AI72" s="69"/>
      <c r="AJ72" s="3"/>
      <c r="AK72" s="3"/>
      <c r="AL72" s="51"/>
      <c r="AM72" s="11"/>
      <c r="AN72" s="11"/>
      <c r="AO72" s="69"/>
      <c r="AP72" s="3"/>
      <c r="AQ72" s="3"/>
      <c r="AR72" s="51"/>
      <c r="AS72" s="11"/>
      <c r="AT72" s="11"/>
      <c r="AU72" s="69"/>
      <c r="AV72" s="3"/>
      <c r="AW72" s="3"/>
      <c r="AX72" s="51"/>
      <c r="AY72" s="11"/>
      <c r="AZ72" s="11"/>
      <c r="BA72" s="69"/>
      <c r="BB72" s="3"/>
      <c r="BC72" s="3"/>
      <c r="BD72" s="51">
        <f t="shared" ref="BD72:BD77" si="152">BE72+BF72</f>
        <v>20973</v>
      </c>
      <c r="BE72" s="11">
        <v>8814</v>
      </c>
      <c r="BF72" s="11">
        <v>12159</v>
      </c>
      <c r="BG72" s="69">
        <f t="shared" ref="BG72:BG73" si="153">BH72+BI72</f>
        <v>128611007.63</v>
      </c>
      <c r="BH72" s="3">
        <v>54049369.25</v>
      </c>
      <c r="BI72" s="3">
        <v>74561638.379999995</v>
      </c>
      <c r="BK72" s="55">
        <f t="shared" si="151"/>
        <v>128805174.28999999</v>
      </c>
    </row>
    <row r="73" spans="1:63" ht="15" x14ac:dyDescent="0.25">
      <c r="A73" s="21" t="s">
        <v>103</v>
      </c>
      <c r="B73" s="51"/>
      <c r="C73" s="11"/>
      <c r="D73" s="11"/>
      <c r="E73" s="69"/>
      <c r="F73" s="3"/>
      <c r="G73" s="3"/>
      <c r="H73" s="51"/>
      <c r="I73" s="11"/>
      <c r="J73" s="11"/>
      <c r="K73" s="69"/>
      <c r="L73" s="3"/>
      <c r="M73" s="3"/>
      <c r="N73" s="48"/>
      <c r="O73" s="3"/>
      <c r="P73" s="3"/>
      <c r="Q73" s="69"/>
      <c r="R73" s="3"/>
      <c r="S73" s="3"/>
      <c r="T73" s="51"/>
      <c r="U73" s="11"/>
      <c r="V73" s="11"/>
      <c r="W73" s="69"/>
      <c r="X73" s="3"/>
      <c r="Y73" s="3"/>
      <c r="Z73" s="51"/>
      <c r="AA73" s="11"/>
      <c r="AB73" s="11"/>
      <c r="AC73" s="69"/>
      <c r="AD73" s="3"/>
      <c r="AE73" s="3"/>
      <c r="AF73" s="51"/>
      <c r="AG73" s="11"/>
      <c r="AH73" s="11"/>
      <c r="AI73" s="69"/>
      <c r="AJ73" s="3"/>
      <c r="AK73" s="3"/>
      <c r="AL73" s="51"/>
      <c r="AM73" s="11"/>
      <c r="AN73" s="11"/>
      <c r="AO73" s="69"/>
      <c r="AP73" s="3"/>
      <c r="AQ73" s="3"/>
      <c r="AR73" s="51"/>
      <c r="AS73" s="11"/>
      <c r="AT73" s="11"/>
      <c r="AU73" s="69"/>
      <c r="AV73" s="3"/>
      <c r="AW73" s="3"/>
      <c r="AX73" s="48"/>
      <c r="AY73" s="11"/>
      <c r="AZ73" s="11"/>
      <c r="BA73" s="69"/>
      <c r="BB73" s="3"/>
      <c r="BC73" s="3"/>
      <c r="BD73" s="51">
        <f t="shared" si="152"/>
        <v>936</v>
      </c>
      <c r="BE73" s="11">
        <v>186</v>
      </c>
      <c r="BF73" s="11">
        <v>750</v>
      </c>
      <c r="BG73" s="69">
        <f t="shared" si="153"/>
        <v>5710302</v>
      </c>
      <c r="BH73" s="3">
        <v>1134739.5</v>
      </c>
      <c r="BI73" s="3">
        <v>4575562.5</v>
      </c>
      <c r="BK73" s="55">
        <f t="shared" si="151"/>
        <v>5710302</v>
      </c>
    </row>
    <row r="74" spans="1:63" ht="15" x14ac:dyDescent="0.25">
      <c r="A74" s="21" t="s">
        <v>36</v>
      </c>
      <c r="B74" s="51"/>
      <c r="C74" s="11"/>
      <c r="D74" s="11"/>
      <c r="E74" s="69"/>
      <c r="F74" s="3"/>
      <c r="G74" s="3"/>
      <c r="H74" s="51">
        <f t="shared" si="141"/>
        <v>275</v>
      </c>
      <c r="I74" s="148">
        <v>97</v>
      </c>
      <c r="J74" s="148">
        <v>178</v>
      </c>
      <c r="K74" s="69">
        <f t="shared" ref="K74:K76" si="154">L74+M74</f>
        <v>79901.25</v>
      </c>
      <c r="L74" s="3">
        <v>28183.35</v>
      </c>
      <c r="M74" s="3">
        <v>51717.9</v>
      </c>
      <c r="N74" s="48"/>
      <c r="O74" s="3"/>
      <c r="P74" s="3"/>
      <c r="Q74" s="69"/>
      <c r="R74" s="3"/>
      <c r="S74" s="3"/>
      <c r="T74" s="51"/>
      <c r="U74" s="11"/>
      <c r="V74" s="11"/>
      <c r="W74" s="69"/>
      <c r="X74" s="3"/>
      <c r="Y74" s="3"/>
      <c r="Z74" s="51">
        <f t="shared" si="143"/>
        <v>1032</v>
      </c>
      <c r="AA74" s="148">
        <v>357</v>
      </c>
      <c r="AB74" s="148">
        <v>675</v>
      </c>
      <c r="AC74" s="69">
        <f t="shared" ref="AC74:AC77" si="155">AD74+AE74</f>
        <v>749624.16</v>
      </c>
      <c r="AD74" s="3">
        <v>259317.66</v>
      </c>
      <c r="AE74" s="3">
        <v>490306.5</v>
      </c>
      <c r="AF74" s="51"/>
      <c r="AG74" s="11"/>
      <c r="AH74" s="11"/>
      <c r="AI74" s="69"/>
      <c r="AJ74" s="3"/>
      <c r="AK74" s="3"/>
      <c r="AL74" s="51"/>
      <c r="AM74" s="11"/>
      <c r="AN74" s="11"/>
      <c r="AO74" s="69"/>
      <c r="AP74" s="3"/>
      <c r="AQ74" s="3"/>
      <c r="AR74" s="51"/>
      <c r="AS74" s="11"/>
      <c r="AT74" s="11"/>
      <c r="AU74" s="69"/>
      <c r="AV74" s="3"/>
      <c r="AW74" s="3"/>
      <c r="AX74" s="51"/>
      <c r="AY74" s="11"/>
      <c r="AZ74" s="11"/>
      <c r="BA74" s="69"/>
      <c r="BB74" s="3"/>
      <c r="BC74" s="3"/>
      <c r="BD74" s="51"/>
      <c r="BE74" s="11"/>
      <c r="BF74" s="11"/>
      <c r="BG74" s="69"/>
      <c r="BH74" s="3"/>
      <c r="BI74" s="3"/>
      <c r="BK74" s="55">
        <f t="shared" si="151"/>
        <v>829525.41</v>
      </c>
    </row>
    <row r="75" spans="1:63" ht="15" x14ac:dyDescent="0.25">
      <c r="A75" s="21" t="s">
        <v>37</v>
      </c>
      <c r="B75" s="48"/>
      <c r="C75" s="11"/>
      <c r="D75" s="11"/>
      <c r="E75" s="69"/>
      <c r="F75" s="3"/>
      <c r="G75" s="3"/>
      <c r="H75" s="51">
        <f t="shared" si="141"/>
        <v>814</v>
      </c>
      <c r="I75" s="148">
        <v>212</v>
      </c>
      <c r="J75" s="148">
        <v>602</v>
      </c>
      <c r="K75" s="69">
        <f t="shared" si="154"/>
        <v>67829.210000000006</v>
      </c>
      <c r="L75" s="3">
        <v>17665.59</v>
      </c>
      <c r="M75" s="3">
        <v>50163.62</v>
      </c>
      <c r="N75" s="48"/>
      <c r="O75" s="3"/>
      <c r="P75" s="3"/>
      <c r="Q75" s="69"/>
      <c r="R75" s="3"/>
      <c r="S75" s="3"/>
      <c r="T75" s="51"/>
      <c r="U75" s="11"/>
      <c r="V75" s="11"/>
      <c r="W75" s="69"/>
      <c r="X75" s="3"/>
      <c r="Y75" s="3"/>
      <c r="Z75" s="51">
        <f t="shared" si="143"/>
        <v>228</v>
      </c>
      <c r="AA75" s="148">
        <v>67</v>
      </c>
      <c r="AB75" s="148">
        <v>161</v>
      </c>
      <c r="AC75" s="69">
        <f t="shared" si="155"/>
        <v>168886.78</v>
      </c>
      <c r="AD75" s="3">
        <v>49629.01</v>
      </c>
      <c r="AE75" s="3">
        <v>119257.77</v>
      </c>
      <c r="AF75" s="51"/>
      <c r="AG75" s="11"/>
      <c r="AH75" s="11"/>
      <c r="AI75" s="69"/>
      <c r="AJ75" s="3"/>
      <c r="AK75" s="3"/>
      <c r="AL75" s="51"/>
      <c r="AM75" s="11"/>
      <c r="AN75" s="11"/>
      <c r="AO75" s="69"/>
      <c r="AP75" s="3"/>
      <c r="AQ75" s="3"/>
      <c r="AR75" s="51"/>
      <c r="AS75" s="11"/>
      <c r="AT75" s="11"/>
      <c r="AU75" s="69"/>
      <c r="AV75" s="3"/>
      <c r="AW75" s="3"/>
      <c r="AX75" s="51"/>
      <c r="AY75" s="11"/>
      <c r="AZ75" s="11"/>
      <c r="BA75" s="69"/>
      <c r="BB75" s="3"/>
      <c r="BC75" s="3"/>
      <c r="BD75" s="51">
        <f t="shared" si="152"/>
        <v>501</v>
      </c>
      <c r="BE75" s="11">
        <v>149</v>
      </c>
      <c r="BF75" s="11">
        <v>352</v>
      </c>
      <c r="BG75" s="69">
        <f t="shared" ref="BG75" si="156">BH75+BI75</f>
        <v>304337.46000000002</v>
      </c>
      <c r="BH75" s="3">
        <v>90511.54</v>
      </c>
      <c r="BI75" s="3">
        <v>213825.92000000001</v>
      </c>
      <c r="BK75" s="55">
        <f t="shared" si="151"/>
        <v>541053.44999999995</v>
      </c>
    </row>
    <row r="76" spans="1:63" ht="15" x14ac:dyDescent="0.25">
      <c r="A76" s="21" t="s">
        <v>38</v>
      </c>
      <c r="B76" s="48"/>
      <c r="C76" s="11"/>
      <c r="D76" s="11"/>
      <c r="E76" s="69"/>
      <c r="F76" s="3"/>
      <c r="G76" s="3"/>
      <c r="H76" s="51">
        <f t="shared" si="141"/>
        <v>15</v>
      </c>
      <c r="I76" s="148">
        <v>3</v>
      </c>
      <c r="J76" s="148">
        <v>12</v>
      </c>
      <c r="K76" s="69">
        <f t="shared" si="154"/>
        <v>1140</v>
      </c>
      <c r="L76" s="3">
        <v>228</v>
      </c>
      <c r="M76" s="3">
        <v>912</v>
      </c>
      <c r="N76" s="48"/>
      <c r="O76" s="3"/>
      <c r="P76" s="3"/>
      <c r="Q76" s="69"/>
      <c r="R76" s="3"/>
      <c r="S76" s="3"/>
      <c r="T76" s="51"/>
      <c r="U76" s="11"/>
      <c r="V76" s="11"/>
      <c r="W76" s="69"/>
      <c r="X76" s="3"/>
      <c r="Y76" s="3"/>
      <c r="Z76" s="51">
        <f t="shared" si="143"/>
        <v>425</v>
      </c>
      <c r="AA76" s="148">
        <v>178</v>
      </c>
      <c r="AB76" s="148">
        <v>247</v>
      </c>
      <c r="AC76" s="69">
        <f t="shared" si="155"/>
        <v>283921.25</v>
      </c>
      <c r="AD76" s="3">
        <v>118912.9</v>
      </c>
      <c r="AE76" s="3">
        <v>165008.35</v>
      </c>
      <c r="AF76" s="51"/>
      <c r="AG76" s="11"/>
      <c r="AH76" s="11"/>
      <c r="AI76" s="69"/>
      <c r="AJ76" s="3"/>
      <c r="AK76" s="3"/>
      <c r="AL76" s="51"/>
      <c r="AM76" s="11"/>
      <c r="AN76" s="11"/>
      <c r="AO76" s="69"/>
      <c r="AP76" s="3"/>
      <c r="AQ76" s="3"/>
      <c r="AR76" s="51"/>
      <c r="AS76" s="11"/>
      <c r="AT76" s="11"/>
      <c r="AU76" s="69"/>
      <c r="AV76" s="3"/>
      <c r="AW76" s="3"/>
      <c r="AX76" s="51"/>
      <c r="AY76" s="11"/>
      <c r="AZ76" s="11"/>
      <c r="BA76" s="69"/>
      <c r="BB76" s="3"/>
      <c r="BC76" s="3"/>
      <c r="BD76" s="51"/>
      <c r="BE76" s="11"/>
      <c r="BF76" s="11"/>
      <c r="BG76" s="69"/>
      <c r="BH76" s="3"/>
      <c r="BI76" s="3"/>
      <c r="BK76" s="55">
        <f t="shared" si="151"/>
        <v>285061.25</v>
      </c>
    </row>
    <row r="77" spans="1:63" ht="15" x14ac:dyDescent="0.25">
      <c r="A77" s="124" t="s">
        <v>102</v>
      </c>
      <c r="B77" s="51"/>
      <c r="C77" s="11"/>
      <c r="D77" s="11"/>
      <c r="E77" s="69"/>
      <c r="F77" s="3"/>
      <c r="G77" s="3"/>
      <c r="H77" s="51"/>
      <c r="I77" s="11"/>
      <c r="J77" s="11"/>
      <c r="K77" s="69"/>
      <c r="L77" s="3"/>
      <c r="M77" s="3"/>
      <c r="N77" s="48"/>
      <c r="O77" s="3"/>
      <c r="P77" s="3"/>
      <c r="Q77" s="69"/>
      <c r="R77" s="3"/>
      <c r="S77" s="3"/>
      <c r="T77" s="51"/>
      <c r="U77" s="11"/>
      <c r="V77" s="11"/>
      <c r="W77" s="69"/>
      <c r="X77" s="3"/>
      <c r="Y77" s="3"/>
      <c r="Z77" s="51">
        <f t="shared" si="143"/>
        <v>225</v>
      </c>
      <c r="AA77" s="149">
        <v>64</v>
      </c>
      <c r="AB77" s="149">
        <v>161</v>
      </c>
      <c r="AC77" s="69">
        <f t="shared" si="155"/>
        <v>107279.54999999999</v>
      </c>
      <c r="AD77" s="3">
        <v>30515.07</v>
      </c>
      <c r="AE77" s="3">
        <v>76764.479999999996</v>
      </c>
      <c r="AF77" s="51"/>
      <c r="AG77" s="11"/>
      <c r="AH77" s="11"/>
      <c r="AI77" s="69"/>
      <c r="AJ77" s="3"/>
      <c r="AK77" s="3"/>
      <c r="AL77" s="51"/>
      <c r="AM77" s="11"/>
      <c r="AN77" s="11"/>
      <c r="AO77" s="69"/>
      <c r="AP77" s="3"/>
      <c r="AQ77" s="3"/>
      <c r="AR77" s="51"/>
      <c r="AS77" s="11"/>
      <c r="AT77" s="11"/>
      <c r="AU77" s="69"/>
      <c r="AV77" s="3"/>
      <c r="AW77" s="3"/>
      <c r="AX77" s="51"/>
      <c r="AY77" s="11"/>
      <c r="AZ77" s="11"/>
      <c r="BA77" s="69"/>
      <c r="BB77" s="3"/>
      <c r="BC77" s="3"/>
      <c r="BD77" s="51">
        <f t="shared" si="152"/>
        <v>50</v>
      </c>
      <c r="BE77" s="11">
        <v>20</v>
      </c>
      <c r="BF77" s="11">
        <v>30</v>
      </c>
      <c r="BG77" s="69">
        <f t="shared" ref="BG77" si="157">BH77+BI77</f>
        <v>30373</v>
      </c>
      <c r="BH77" s="3">
        <v>12149.2</v>
      </c>
      <c r="BI77" s="3">
        <v>18223.8</v>
      </c>
      <c r="BK77" s="55">
        <f t="shared" si="151"/>
        <v>137652.54999999999</v>
      </c>
    </row>
    <row r="78" spans="1:63" ht="15" x14ac:dyDescent="0.25">
      <c r="A78" s="21" t="s">
        <v>50</v>
      </c>
      <c r="B78" s="48"/>
      <c r="C78" s="11"/>
      <c r="D78" s="11"/>
      <c r="E78" s="69"/>
      <c r="F78" s="3"/>
      <c r="G78" s="3"/>
      <c r="H78" s="48"/>
      <c r="I78" s="11"/>
      <c r="J78" s="11"/>
      <c r="K78" s="69"/>
      <c r="L78" s="3"/>
      <c r="M78" s="3"/>
      <c r="N78" s="48"/>
      <c r="O78" s="3"/>
      <c r="P78" s="3"/>
      <c r="Q78" s="69"/>
      <c r="R78" s="3"/>
      <c r="S78" s="3"/>
      <c r="T78" s="48"/>
      <c r="U78" s="11"/>
      <c r="V78" s="11"/>
      <c r="W78" s="69"/>
      <c r="X78" s="32"/>
      <c r="Y78" s="32"/>
      <c r="Z78" s="48"/>
      <c r="AA78" s="3"/>
      <c r="AB78" s="3"/>
      <c r="AC78" s="69"/>
      <c r="AD78" s="3"/>
      <c r="AE78" s="3"/>
      <c r="AF78" s="48"/>
      <c r="AG78" s="3"/>
      <c r="AH78" s="3"/>
      <c r="AI78" s="69"/>
      <c r="AJ78" s="3"/>
      <c r="AK78" s="3"/>
      <c r="AL78" s="51"/>
      <c r="AM78" s="11"/>
      <c r="AN78" s="11"/>
      <c r="AO78" s="69"/>
      <c r="AP78" s="3"/>
      <c r="AQ78" s="3"/>
      <c r="AR78" s="48">
        <f t="shared" ref="AR78:AR79" si="158">AS78+AT78</f>
        <v>70</v>
      </c>
      <c r="AS78" s="11">
        <v>20</v>
      </c>
      <c r="AT78" s="11">
        <v>50</v>
      </c>
      <c r="AU78" s="69">
        <f t="shared" ref="AU78:AU79" si="159">AV78+AW78</f>
        <v>8645018.1999999993</v>
      </c>
      <c r="AV78" s="3">
        <v>2470005.2000000002</v>
      </c>
      <c r="AW78" s="3">
        <v>6175013</v>
      </c>
      <c r="AX78" s="48"/>
      <c r="AY78" s="11"/>
      <c r="AZ78" s="11"/>
      <c r="BA78" s="69"/>
      <c r="BB78" s="3"/>
      <c r="BC78" s="3"/>
      <c r="BD78" s="51"/>
      <c r="BE78" s="11"/>
      <c r="BF78" s="11"/>
      <c r="BG78" s="69"/>
      <c r="BH78" s="3"/>
      <c r="BI78" s="3"/>
      <c r="BK78" s="55">
        <f t="shared" si="151"/>
        <v>8645018.1999999993</v>
      </c>
    </row>
    <row r="79" spans="1:63" ht="15" x14ac:dyDescent="0.25">
      <c r="A79" s="21" t="s">
        <v>44</v>
      </c>
      <c r="B79" s="48"/>
      <c r="C79" s="11"/>
      <c r="D79" s="11"/>
      <c r="E79" s="69"/>
      <c r="F79" s="3"/>
      <c r="G79" s="3"/>
      <c r="H79" s="48"/>
      <c r="I79" s="11"/>
      <c r="J79" s="11"/>
      <c r="K79" s="69"/>
      <c r="L79" s="3"/>
      <c r="M79" s="3"/>
      <c r="N79" s="48"/>
      <c r="O79" s="3"/>
      <c r="P79" s="3"/>
      <c r="Q79" s="69"/>
      <c r="R79" s="3"/>
      <c r="S79" s="3"/>
      <c r="T79" s="48"/>
      <c r="U79" s="11"/>
      <c r="V79" s="11"/>
      <c r="W79" s="69"/>
      <c r="X79" s="3"/>
      <c r="Y79" s="3"/>
      <c r="Z79" s="48"/>
      <c r="AA79" s="11"/>
      <c r="AB79" s="11"/>
      <c r="AC79" s="69"/>
      <c r="AD79" s="3"/>
      <c r="AE79" s="3"/>
      <c r="AF79" s="48"/>
      <c r="AG79" s="3"/>
      <c r="AH79" s="3"/>
      <c r="AI79" s="69"/>
      <c r="AJ79" s="3"/>
      <c r="AK79" s="3"/>
      <c r="AL79" s="51">
        <f t="shared" ref="AL79" si="160">AM79+AN79</f>
        <v>215</v>
      </c>
      <c r="AM79" s="148">
        <v>71</v>
      </c>
      <c r="AN79" s="148">
        <v>144</v>
      </c>
      <c r="AO79" s="69">
        <f t="shared" ref="AO79" si="161">AP79+AQ79</f>
        <v>36526834</v>
      </c>
      <c r="AP79" s="3">
        <v>12062349.83</v>
      </c>
      <c r="AQ79" s="3">
        <v>24464484.170000002</v>
      </c>
      <c r="AR79" s="51">
        <f t="shared" si="158"/>
        <v>249</v>
      </c>
      <c r="AS79" s="11">
        <v>70</v>
      </c>
      <c r="AT79" s="11">
        <v>179</v>
      </c>
      <c r="AU79" s="69">
        <f t="shared" si="159"/>
        <v>3349270.41</v>
      </c>
      <c r="AV79" s="3">
        <v>941561.96</v>
      </c>
      <c r="AW79" s="3">
        <v>2407708.4500000002</v>
      </c>
      <c r="AX79" s="48"/>
      <c r="AY79" s="11"/>
      <c r="AZ79" s="11"/>
      <c r="BA79" s="69"/>
      <c r="BB79" s="3"/>
      <c r="BC79" s="3"/>
      <c r="BD79" s="51">
        <f>BE79+BF79</f>
        <v>1932</v>
      </c>
      <c r="BE79" s="11">
        <v>604</v>
      </c>
      <c r="BF79" s="11">
        <v>1328</v>
      </c>
      <c r="BG79" s="69">
        <f t="shared" ref="BG79" si="162">BH79+BI79</f>
        <v>4114912.92</v>
      </c>
      <c r="BH79" s="3">
        <v>1286442.76</v>
      </c>
      <c r="BI79" s="3">
        <v>2828470.16</v>
      </c>
      <c r="BK79" s="55">
        <f t="shared" si="151"/>
        <v>43991017.329999998</v>
      </c>
    </row>
    <row r="80" spans="1:63" ht="15" x14ac:dyDescent="0.25">
      <c r="A80" s="21" t="s">
        <v>104</v>
      </c>
      <c r="B80" s="48"/>
      <c r="C80" s="11"/>
      <c r="D80" s="11"/>
      <c r="E80" s="69"/>
      <c r="F80" s="3"/>
      <c r="G80" s="3"/>
      <c r="H80" s="51">
        <f t="shared" ref="H80:H82" si="163">I80+J80</f>
        <v>36</v>
      </c>
      <c r="I80" s="11">
        <v>9</v>
      </c>
      <c r="J80" s="11">
        <v>27</v>
      </c>
      <c r="K80" s="69">
        <f>L80+M80</f>
        <v>3934.0299999999997</v>
      </c>
      <c r="L80" s="3">
        <v>983.51</v>
      </c>
      <c r="M80" s="3">
        <v>2950.52</v>
      </c>
      <c r="N80" s="48"/>
      <c r="O80" s="3"/>
      <c r="P80" s="3"/>
      <c r="Q80" s="69"/>
      <c r="R80" s="3"/>
      <c r="S80" s="3"/>
      <c r="T80" s="48"/>
      <c r="U80" s="11"/>
      <c r="V80" s="11"/>
      <c r="W80" s="69"/>
      <c r="X80" s="3"/>
      <c r="Y80" s="3"/>
      <c r="Z80" s="51">
        <f t="shared" ref="Z80:Z87" si="164">AA80+AB80</f>
        <v>81</v>
      </c>
      <c r="AA80" s="148">
        <v>22</v>
      </c>
      <c r="AB80" s="148">
        <v>59</v>
      </c>
      <c r="AC80" s="69">
        <f t="shared" ref="AC80" si="165">AD80+AE80</f>
        <v>73671.58</v>
      </c>
      <c r="AD80" s="3">
        <v>20009.560000000001</v>
      </c>
      <c r="AE80" s="3">
        <v>53662.02</v>
      </c>
      <c r="AF80" s="48"/>
      <c r="AG80" s="3"/>
      <c r="AH80" s="3"/>
      <c r="AI80" s="69"/>
      <c r="AJ80" s="3"/>
      <c r="AK80" s="3"/>
      <c r="AL80" s="48"/>
      <c r="AM80" s="3"/>
      <c r="AN80" s="3"/>
      <c r="AO80" s="69"/>
      <c r="AP80" s="3"/>
      <c r="AQ80" s="3"/>
      <c r="AR80" s="48"/>
      <c r="AS80" s="11"/>
      <c r="AT80" s="11"/>
      <c r="AU80" s="69"/>
      <c r="AV80" s="3"/>
      <c r="AW80" s="3"/>
      <c r="AX80" s="48"/>
      <c r="AY80" s="11"/>
      <c r="AZ80" s="11"/>
      <c r="BA80" s="69"/>
      <c r="BB80" s="3"/>
      <c r="BC80" s="3"/>
      <c r="BD80" s="48"/>
      <c r="BE80" s="11"/>
      <c r="BF80" s="11"/>
      <c r="BG80" s="69"/>
      <c r="BH80" s="3"/>
      <c r="BI80" s="3"/>
      <c r="BK80" s="55">
        <f t="shared" si="151"/>
        <v>77605.61</v>
      </c>
    </row>
    <row r="81" spans="1:63" ht="15" x14ac:dyDescent="0.25">
      <c r="A81" s="21" t="s">
        <v>105</v>
      </c>
      <c r="B81" s="48"/>
      <c r="C81" s="11"/>
      <c r="D81" s="11"/>
      <c r="E81" s="69"/>
      <c r="F81" s="3"/>
      <c r="G81" s="3"/>
      <c r="H81" s="51"/>
      <c r="I81" s="11"/>
      <c r="J81" s="11"/>
      <c r="K81" s="69"/>
      <c r="L81" s="3"/>
      <c r="M81" s="3"/>
      <c r="N81" s="48"/>
      <c r="O81" s="3"/>
      <c r="P81" s="3"/>
      <c r="Q81" s="69"/>
      <c r="R81" s="3"/>
      <c r="S81" s="3"/>
      <c r="T81" s="48"/>
      <c r="U81" s="11"/>
      <c r="V81" s="11"/>
      <c r="W81" s="69"/>
      <c r="X81" s="3"/>
      <c r="Y81" s="3"/>
      <c r="Z81" s="51"/>
      <c r="AA81" s="11"/>
      <c r="AB81" s="11"/>
      <c r="AC81" s="69"/>
      <c r="AD81" s="3"/>
      <c r="AE81" s="3"/>
      <c r="AF81" s="48"/>
      <c r="AG81" s="3"/>
      <c r="AH81" s="3"/>
      <c r="AI81" s="69"/>
      <c r="AJ81" s="3"/>
      <c r="AK81" s="3"/>
      <c r="AL81" s="48"/>
      <c r="AM81" s="3"/>
      <c r="AN81" s="3"/>
      <c r="AO81" s="69"/>
      <c r="AP81" s="3"/>
      <c r="AQ81" s="3"/>
      <c r="AR81" s="48"/>
      <c r="AS81" s="11"/>
      <c r="AT81" s="11"/>
      <c r="AU81" s="69"/>
      <c r="AV81" s="3"/>
      <c r="AW81" s="3"/>
      <c r="AX81" s="51">
        <f t="shared" ref="AX81" si="166">AY81+AZ81</f>
        <v>2250</v>
      </c>
      <c r="AY81" s="11">
        <v>717</v>
      </c>
      <c r="AZ81" s="11">
        <v>1533</v>
      </c>
      <c r="BA81" s="69">
        <f t="shared" ref="BA81" si="167">BB81+BC81</f>
        <v>223740</v>
      </c>
      <c r="BB81" s="3">
        <v>71298.48</v>
      </c>
      <c r="BC81" s="3">
        <v>152441.51999999999</v>
      </c>
      <c r="BD81" s="51">
        <f t="shared" ref="BD81" si="168">BE81+BF81</f>
        <v>324</v>
      </c>
      <c r="BE81" s="11">
        <v>103</v>
      </c>
      <c r="BF81" s="11">
        <v>221</v>
      </c>
      <c r="BG81" s="69">
        <f t="shared" ref="BG81" si="169">BH81+BI81</f>
        <v>832023.42</v>
      </c>
      <c r="BH81" s="3">
        <v>264501.27</v>
      </c>
      <c r="BI81" s="3">
        <v>567522.15</v>
      </c>
      <c r="BK81" s="55">
        <f t="shared" si="151"/>
        <v>1055763.42</v>
      </c>
    </row>
    <row r="82" spans="1:63" ht="15" x14ac:dyDescent="0.25">
      <c r="A82" s="21" t="s">
        <v>106</v>
      </c>
      <c r="B82" s="48"/>
      <c r="C82" s="11"/>
      <c r="D82" s="11"/>
      <c r="E82" s="69"/>
      <c r="F82" s="3"/>
      <c r="G82" s="3"/>
      <c r="H82" s="51">
        <f t="shared" si="163"/>
        <v>63</v>
      </c>
      <c r="I82" s="149">
        <v>18</v>
      </c>
      <c r="J82" s="149">
        <v>45</v>
      </c>
      <c r="K82" s="69">
        <f>L82+M82</f>
        <v>18304.650000000001</v>
      </c>
      <c r="L82" s="3">
        <v>5229.8999999999996</v>
      </c>
      <c r="M82" s="3">
        <v>13074.75</v>
      </c>
      <c r="N82" s="48"/>
      <c r="O82" s="3"/>
      <c r="P82" s="3"/>
      <c r="Q82" s="69"/>
      <c r="R82" s="3"/>
      <c r="S82" s="3"/>
      <c r="T82" s="48"/>
      <c r="U82" s="11"/>
      <c r="V82" s="11"/>
      <c r="W82" s="69"/>
      <c r="X82" s="3"/>
      <c r="Y82" s="3"/>
      <c r="Z82" s="51">
        <f t="shared" si="164"/>
        <v>168</v>
      </c>
      <c r="AA82" s="11">
        <v>48</v>
      </c>
      <c r="AB82" s="11">
        <v>120</v>
      </c>
      <c r="AC82" s="69">
        <f t="shared" ref="AC82" si="170">AD82+AE82</f>
        <v>122031.84</v>
      </c>
      <c r="AD82" s="3">
        <v>34866.239999999998</v>
      </c>
      <c r="AE82" s="3">
        <v>87165.6</v>
      </c>
      <c r="AF82" s="48"/>
      <c r="AG82" s="3"/>
      <c r="AH82" s="3"/>
      <c r="AI82" s="69"/>
      <c r="AJ82" s="3"/>
      <c r="AK82" s="3"/>
      <c r="AL82" s="48"/>
      <c r="AM82" s="3"/>
      <c r="AN82" s="3"/>
      <c r="AO82" s="69"/>
      <c r="AP82" s="3"/>
      <c r="AQ82" s="3"/>
      <c r="AR82" s="48"/>
      <c r="AS82" s="11"/>
      <c r="AT82" s="11"/>
      <c r="AU82" s="69"/>
      <c r="AV82" s="3"/>
      <c r="AW82" s="3"/>
      <c r="AX82" s="48"/>
      <c r="AY82" s="11"/>
      <c r="AZ82" s="11"/>
      <c r="BA82" s="69"/>
      <c r="BB82" s="3"/>
      <c r="BC82" s="3"/>
      <c r="BD82" s="48"/>
      <c r="BE82" s="11"/>
      <c r="BF82" s="11"/>
      <c r="BG82" s="69"/>
      <c r="BH82" s="3"/>
      <c r="BI82" s="3"/>
      <c r="BK82" s="55">
        <f t="shared" si="151"/>
        <v>140336.49</v>
      </c>
    </row>
    <row r="83" spans="1:63" ht="45" x14ac:dyDescent="0.25">
      <c r="A83" s="21" t="s">
        <v>45</v>
      </c>
      <c r="B83" s="48"/>
      <c r="C83" s="11"/>
      <c r="D83" s="11"/>
      <c r="E83" s="69"/>
      <c r="F83" s="3"/>
      <c r="G83" s="3"/>
      <c r="H83" s="51"/>
      <c r="I83" s="11"/>
      <c r="J83" s="11"/>
      <c r="K83" s="69"/>
      <c r="L83" s="3"/>
      <c r="M83" s="3"/>
      <c r="N83" s="48"/>
      <c r="O83" s="3"/>
      <c r="P83" s="3"/>
      <c r="Q83" s="69"/>
      <c r="R83" s="3"/>
      <c r="S83" s="3"/>
      <c r="T83" s="48"/>
      <c r="U83" s="11"/>
      <c r="V83" s="11"/>
      <c r="W83" s="69"/>
      <c r="X83" s="3"/>
      <c r="Y83" s="3"/>
      <c r="Z83" s="51"/>
      <c r="AA83" s="11"/>
      <c r="AB83" s="11"/>
      <c r="AC83" s="69"/>
      <c r="AD83" s="3"/>
      <c r="AE83" s="3"/>
      <c r="AF83" s="48"/>
      <c r="AG83" s="3"/>
      <c r="AH83" s="3"/>
      <c r="AI83" s="69"/>
      <c r="AJ83" s="3"/>
      <c r="AK83" s="3"/>
      <c r="AL83" s="48"/>
      <c r="AM83" s="3"/>
      <c r="AN83" s="3"/>
      <c r="AO83" s="69"/>
      <c r="AP83" s="3"/>
      <c r="AQ83" s="3"/>
      <c r="AR83" s="48"/>
      <c r="AS83" s="11"/>
      <c r="AT83" s="11"/>
      <c r="AU83" s="69"/>
      <c r="AV83" s="3"/>
      <c r="AW83" s="3"/>
      <c r="AX83" s="48"/>
      <c r="AY83" s="11"/>
      <c r="AZ83" s="11"/>
      <c r="BA83" s="69"/>
      <c r="BB83" s="3"/>
      <c r="BC83" s="3"/>
      <c r="BD83" s="51">
        <f>BE83+BF83</f>
        <v>1216</v>
      </c>
      <c r="BE83" s="11">
        <v>481</v>
      </c>
      <c r="BF83" s="11">
        <v>735</v>
      </c>
      <c r="BG83" s="69">
        <f t="shared" ref="BG83" si="171">BH83+BI83</f>
        <v>2153984.0499999998</v>
      </c>
      <c r="BH83" s="3">
        <v>852028.23</v>
      </c>
      <c r="BI83" s="3">
        <v>1301955.82</v>
      </c>
      <c r="BK83" s="55">
        <f t="shared" si="151"/>
        <v>2153984.0499999998</v>
      </c>
    </row>
    <row r="84" spans="1:63" ht="15" x14ac:dyDescent="0.25">
      <c r="A84" s="21" t="s">
        <v>112</v>
      </c>
      <c r="B84" s="48"/>
      <c r="C84" s="11"/>
      <c r="D84" s="11"/>
      <c r="E84" s="69"/>
      <c r="F84" s="3"/>
      <c r="G84" s="3"/>
      <c r="H84" s="51"/>
      <c r="I84" s="11"/>
      <c r="J84" s="11"/>
      <c r="K84" s="69"/>
      <c r="L84" s="3"/>
      <c r="M84" s="3"/>
      <c r="N84" s="48"/>
      <c r="O84" s="3"/>
      <c r="P84" s="3"/>
      <c r="Q84" s="69"/>
      <c r="R84" s="3"/>
      <c r="S84" s="3"/>
      <c r="T84" s="48"/>
      <c r="U84" s="11"/>
      <c r="V84" s="11"/>
      <c r="W84" s="69"/>
      <c r="X84" s="3"/>
      <c r="Y84" s="3"/>
      <c r="Z84" s="51"/>
      <c r="AA84" s="11"/>
      <c r="AB84" s="11"/>
      <c r="AC84" s="69"/>
      <c r="AD84" s="3"/>
      <c r="AE84" s="3"/>
      <c r="AF84" s="48"/>
      <c r="AG84" s="3"/>
      <c r="AH84" s="3"/>
      <c r="AI84" s="69"/>
      <c r="AJ84" s="3"/>
      <c r="AK84" s="3"/>
      <c r="AL84" s="48"/>
      <c r="AM84" s="3"/>
      <c r="AN84" s="3"/>
      <c r="AO84" s="69"/>
      <c r="AP84" s="3"/>
      <c r="AQ84" s="3"/>
      <c r="AR84" s="48">
        <f t="shared" ref="AR84" si="172">AS84+AT84</f>
        <v>0</v>
      </c>
      <c r="AS84" s="11">
        <v>0</v>
      </c>
      <c r="AT84" s="11">
        <v>0</v>
      </c>
      <c r="AU84" s="69">
        <f t="shared" ref="AU84" si="173">AV84+AW84</f>
        <v>0</v>
      </c>
      <c r="AV84" s="3">
        <v>0</v>
      </c>
      <c r="AW84" s="3">
        <v>0</v>
      </c>
      <c r="AX84" s="48"/>
      <c r="AY84" s="11"/>
      <c r="AZ84" s="11"/>
      <c r="BA84" s="69"/>
      <c r="BB84" s="3"/>
      <c r="BC84" s="3"/>
      <c r="BD84" s="48"/>
      <c r="BE84" s="11"/>
      <c r="BF84" s="11"/>
      <c r="BG84" s="69"/>
      <c r="BH84" s="3"/>
      <c r="BI84" s="3"/>
      <c r="BK84" s="55">
        <f t="shared" si="151"/>
        <v>0</v>
      </c>
    </row>
    <row r="85" spans="1:63" ht="15" x14ac:dyDescent="0.25">
      <c r="A85" s="21" t="s">
        <v>113</v>
      </c>
      <c r="B85" s="48"/>
      <c r="C85" s="11"/>
      <c r="D85" s="11"/>
      <c r="E85" s="69"/>
      <c r="F85" s="3"/>
      <c r="G85" s="3"/>
      <c r="H85" s="48"/>
      <c r="I85" s="11"/>
      <c r="J85" s="11"/>
      <c r="K85" s="69"/>
      <c r="L85" s="3"/>
      <c r="M85" s="3"/>
      <c r="N85" s="48"/>
      <c r="O85" s="3"/>
      <c r="P85" s="3"/>
      <c r="Q85" s="69"/>
      <c r="R85" s="3"/>
      <c r="S85" s="3"/>
      <c r="T85" s="48"/>
      <c r="U85" s="11"/>
      <c r="V85" s="11"/>
      <c r="W85" s="69"/>
      <c r="X85" s="3"/>
      <c r="Y85" s="3"/>
      <c r="Z85" s="48"/>
      <c r="AA85" s="11"/>
      <c r="AB85" s="11"/>
      <c r="AC85" s="69"/>
      <c r="AD85" s="3"/>
      <c r="AE85" s="3"/>
      <c r="AF85" s="48"/>
      <c r="AG85" s="3"/>
      <c r="AH85" s="3"/>
      <c r="AI85" s="69"/>
      <c r="AJ85" s="3"/>
      <c r="AK85" s="3"/>
      <c r="AL85" s="51">
        <f t="shared" ref="AL85" si="174">AM85+AN85</f>
        <v>0</v>
      </c>
      <c r="AM85" s="11">
        <v>0</v>
      </c>
      <c r="AN85" s="11">
        <v>0</v>
      </c>
      <c r="AO85" s="69">
        <f t="shared" ref="AO85" si="175">AP85+AQ85</f>
        <v>0</v>
      </c>
      <c r="AP85" s="3">
        <v>0</v>
      </c>
      <c r="AQ85" s="3">
        <v>0</v>
      </c>
      <c r="AR85" s="48"/>
      <c r="AS85" s="11"/>
      <c r="AT85" s="11"/>
      <c r="AU85" s="69"/>
      <c r="AV85" s="3"/>
      <c r="AW85" s="3"/>
      <c r="AX85" s="48"/>
      <c r="AY85" s="11"/>
      <c r="AZ85" s="11"/>
      <c r="BA85" s="69"/>
      <c r="BB85" s="3"/>
      <c r="BC85" s="3"/>
      <c r="BD85" s="48"/>
      <c r="BE85" s="11"/>
      <c r="BF85" s="11"/>
      <c r="BG85" s="69"/>
      <c r="BH85" s="3"/>
      <c r="BI85" s="3"/>
      <c r="BK85" s="55">
        <f t="shared" si="151"/>
        <v>0</v>
      </c>
    </row>
    <row r="86" spans="1:63" ht="15" x14ac:dyDescent="0.25">
      <c r="A86" s="125" t="s">
        <v>72</v>
      </c>
      <c r="B86" s="48"/>
      <c r="C86" s="11"/>
      <c r="D86" s="11"/>
      <c r="E86" s="69"/>
      <c r="F86" s="3"/>
      <c r="G86" s="3"/>
      <c r="H86" s="51">
        <f t="shared" ref="H86:H87" si="176">I86+J86</f>
        <v>600</v>
      </c>
      <c r="I86" s="148">
        <v>108</v>
      </c>
      <c r="J86" s="148">
        <v>492</v>
      </c>
      <c r="K86" s="69">
        <f t="shared" ref="K86:K87" si="177">L86+M86</f>
        <v>174330</v>
      </c>
      <c r="L86" s="3">
        <v>31379.4</v>
      </c>
      <c r="M86" s="3">
        <v>142950.6</v>
      </c>
      <c r="N86" s="48"/>
      <c r="O86" s="3"/>
      <c r="P86" s="3"/>
      <c r="Q86" s="69"/>
      <c r="R86" s="3"/>
      <c r="S86" s="3"/>
      <c r="T86" s="48"/>
      <c r="U86" s="11"/>
      <c r="V86" s="11"/>
      <c r="W86" s="69"/>
      <c r="X86" s="3"/>
      <c r="Y86" s="3"/>
      <c r="Z86" s="51">
        <f t="shared" si="164"/>
        <v>450</v>
      </c>
      <c r="AA86" s="148">
        <v>42</v>
      </c>
      <c r="AB86" s="148">
        <v>408</v>
      </c>
      <c r="AC86" s="69">
        <f t="shared" ref="AC86:AC87" si="178">AD86+AE86</f>
        <v>326871</v>
      </c>
      <c r="AD86" s="3">
        <v>30507.96</v>
      </c>
      <c r="AE86" s="3">
        <v>296363.03999999998</v>
      </c>
      <c r="AF86" s="48"/>
      <c r="AG86" s="3"/>
      <c r="AH86" s="3"/>
      <c r="AI86" s="69"/>
      <c r="AJ86" s="3"/>
      <c r="AK86" s="3"/>
      <c r="AL86" s="48"/>
      <c r="AM86" s="3"/>
      <c r="AN86" s="3"/>
      <c r="AO86" s="69"/>
      <c r="AP86" s="3"/>
      <c r="AQ86" s="3"/>
      <c r="AR86" s="48"/>
      <c r="AS86" s="11"/>
      <c r="AT86" s="11"/>
      <c r="AU86" s="69"/>
      <c r="AV86" s="3"/>
      <c r="AW86" s="3"/>
      <c r="AX86" s="48"/>
      <c r="AY86" s="11"/>
      <c r="AZ86" s="11"/>
      <c r="BA86" s="69"/>
      <c r="BB86" s="3"/>
      <c r="BC86" s="3"/>
      <c r="BD86" s="48"/>
      <c r="BE86" s="11"/>
      <c r="BF86" s="11"/>
      <c r="BG86" s="69"/>
      <c r="BH86" s="3"/>
      <c r="BI86" s="3"/>
      <c r="BK86" s="55">
        <f t="shared" si="151"/>
        <v>501201</v>
      </c>
    </row>
    <row r="87" spans="1:63" ht="15" x14ac:dyDescent="0.25">
      <c r="A87" s="125" t="s">
        <v>73</v>
      </c>
      <c r="B87" s="48"/>
      <c r="C87" s="11"/>
      <c r="D87" s="11"/>
      <c r="E87" s="69"/>
      <c r="F87" s="3"/>
      <c r="G87" s="3"/>
      <c r="H87" s="51">
        <f t="shared" si="176"/>
        <v>375</v>
      </c>
      <c r="I87" s="148">
        <v>81</v>
      </c>
      <c r="J87" s="148">
        <v>294</v>
      </c>
      <c r="K87" s="69">
        <f t="shared" si="177"/>
        <v>35431.86</v>
      </c>
      <c r="L87" s="3">
        <v>7653.28</v>
      </c>
      <c r="M87" s="3">
        <v>27778.58</v>
      </c>
      <c r="N87" s="48"/>
      <c r="O87" s="3"/>
      <c r="P87" s="3"/>
      <c r="Q87" s="69"/>
      <c r="R87" s="3"/>
      <c r="S87" s="3"/>
      <c r="T87" s="48"/>
      <c r="U87" s="11"/>
      <c r="V87" s="11"/>
      <c r="W87" s="69"/>
      <c r="X87" s="3"/>
      <c r="Y87" s="3"/>
      <c r="Z87" s="51">
        <f t="shared" si="164"/>
        <v>2675</v>
      </c>
      <c r="AA87" s="148">
        <v>184</v>
      </c>
      <c r="AB87" s="148">
        <v>2491</v>
      </c>
      <c r="AC87" s="69">
        <f t="shared" si="178"/>
        <v>2385045.9900000002</v>
      </c>
      <c r="AD87" s="3">
        <v>164055.5</v>
      </c>
      <c r="AE87" s="3">
        <v>2220990.4900000002</v>
      </c>
      <c r="AF87" s="48"/>
      <c r="AG87" s="3"/>
      <c r="AH87" s="3"/>
      <c r="AI87" s="69"/>
      <c r="AJ87" s="3"/>
      <c r="AK87" s="3"/>
      <c r="AL87" s="48"/>
      <c r="AM87" s="3"/>
      <c r="AN87" s="3"/>
      <c r="AO87" s="69"/>
      <c r="AP87" s="3"/>
      <c r="AQ87" s="3"/>
      <c r="AR87" s="48"/>
      <c r="AS87" s="11"/>
      <c r="AT87" s="11"/>
      <c r="AU87" s="69"/>
      <c r="AV87" s="3"/>
      <c r="AW87" s="3"/>
      <c r="AX87" s="48"/>
      <c r="AY87" s="11"/>
      <c r="AZ87" s="11"/>
      <c r="BA87" s="69"/>
      <c r="BB87" s="3"/>
      <c r="BC87" s="3"/>
      <c r="BD87" s="51">
        <f>BE87+BF87</f>
        <v>132</v>
      </c>
      <c r="BE87" s="11">
        <v>5</v>
      </c>
      <c r="BF87" s="11">
        <v>127</v>
      </c>
      <c r="BG87" s="69">
        <f t="shared" ref="BG87" si="179">BH87+BI87</f>
        <v>80184.72</v>
      </c>
      <c r="BH87" s="3">
        <v>3037.3</v>
      </c>
      <c r="BI87" s="3">
        <v>77147.42</v>
      </c>
      <c r="BK87" s="55">
        <f t="shared" si="151"/>
        <v>2500662.5700000003</v>
      </c>
    </row>
    <row r="88" spans="1:63" ht="15" x14ac:dyDescent="0.25">
      <c r="A88" s="125" t="s">
        <v>74</v>
      </c>
      <c r="B88" s="48"/>
      <c r="C88" s="11"/>
      <c r="D88" s="11"/>
      <c r="E88" s="69"/>
      <c r="F88" s="3"/>
      <c r="G88" s="3"/>
      <c r="H88" s="48"/>
      <c r="I88" s="11"/>
      <c r="J88" s="11"/>
      <c r="K88" s="69"/>
      <c r="L88" s="3"/>
      <c r="M88" s="3"/>
      <c r="N88" s="48"/>
      <c r="O88" s="3"/>
      <c r="P88" s="3"/>
      <c r="Q88" s="69"/>
      <c r="R88" s="3"/>
      <c r="S88" s="3"/>
      <c r="T88" s="48"/>
      <c r="U88" s="11"/>
      <c r="V88" s="11"/>
      <c r="W88" s="69"/>
      <c r="X88" s="3"/>
      <c r="Y88" s="3"/>
      <c r="Z88" s="48"/>
      <c r="AA88" s="11"/>
      <c r="AB88" s="11"/>
      <c r="AC88" s="69"/>
      <c r="AD88" s="3"/>
      <c r="AE88" s="3"/>
      <c r="AF88" s="48"/>
      <c r="AG88" s="3"/>
      <c r="AH88" s="3"/>
      <c r="AI88" s="69"/>
      <c r="AJ88" s="3"/>
      <c r="AK88" s="3"/>
      <c r="AL88" s="48"/>
      <c r="AM88" s="3"/>
      <c r="AN88" s="3"/>
      <c r="AO88" s="69"/>
      <c r="AP88" s="3"/>
      <c r="AQ88" s="3"/>
      <c r="AR88" s="51">
        <f t="shared" ref="AR88:AR89" si="180">AS88+AT88</f>
        <v>156</v>
      </c>
      <c r="AS88" s="11">
        <v>48</v>
      </c>
      <c r="AT88" s="11">
        <v>108</v>
      </c>
      <c r="AU88" s="69">
        <f t="shared" ref="AU88:AU89" si="181">AV88+AW88</f>
        <v>3475384.9899999998</v>
      </c>
      <c r="AV88" s="3">
        <v>1069349.23</v>
      </c>
      <c r="AW88" s="3">
        <v>2406035.7599999998</v>
      </c>
      <c r="AX88" s="48"/>
      <c r="AY88" s="11"/>
      <c r="AZ88" s="11"/>
      <c r="BA88" s="69"/>
      <c r="BB88" s="3"/>
      <c r="BC88" s="3"/>
      <c r="BD88" s="51"/>
      <c r="BE88" s="11"/>
      <c r="BF88" s="11"/>
      <c r="BG88" s="69"/>
      <c r="BH88" s="3"/>
      <c r="BI88" s="3"/>
      <c r="BK88" s="55">
        <f t="shared" si="151"/>
        <v>3475384.9899999998</v>
      </c>
    </row>
    <row r="89" spans="1:63" ht="15" x14ac:dyDescent="0.25">
      <c r="A89" s="125" t="s">
        <v>108</v>
      </c>
      <c r="B89" s="48"/>
      <c r="C89" s="11"/>
      <c r="D89" s="11"/>
      <c r="E89" s="69"/>
      <c r="F89" s="3"/>
      <c r="G89" s="3"/>
      <c r="H89" s="48"/>
      <c r="I89" s="11"/>
      <c r="J89" s="11"/>
      <c r="K89" s="69"/>
      <c r="L89" s="3"/>
      <c r="M89" s="3"/>
      <c r="N89" s="48"/>
      <c r="O89" s="3"/>
      <c r="P89" s="3"/>
      <c r="Q89" s="69"/>
      <c r="R89" s="3"/>
      <c r="S89" s="3"/>
      <c r="T89" s="48"/>
      <c r="U89" s="11"/>
      <c r="V89" s="11"/>
      <c r="W89" s="69"/>
      <c r="X89" s="3"/>
      <c r="Y89" s="3"/>
      <c r="Z89" s="48"/>
      <c r="AA89" s="3"/>
      <c r="AB89" s="3"/>
      <c r="AC89" s="69"/>
      <c r="AD89" s="3"/>
      <c r="AE89" s="3"/>
      <c r="AF89" s="48"/>
      <c r="AG89" s="3"/>
      <c r="AH89" s="3"/>
      <c r="AI89" s="69"/>
      <c r="AJ89" s="3"/>
      <c r="AK89" s="3"/>
      <c r="AL89" s="48"/>
      <c r="AM89" s="3"/>
      <c r="AN89" s="3"/>
      <c r="AO89" s="69"/>
      <c r="AP89" s="3"/>
      <c r="AQ89" s="3"/>
      <c r="AR89" s="51">
        <f t="shared" si="180"/>
        <v>108</v>
      </c>
      <c r="AS89" s="11">
        <v>40</v>
      </c>
      <c r="AT89" s="11">
        <v>68</v>
      </c>
      <c r="AU89" s="69">
        <f t="shared" si="181"/>
        <v>2404849.09</v>
      </c>
      <c r="AV89" s="3">
        <v>890684.85</v>
      </c>
      <c r="AW89" s="3">
        <v>1514164.24</v>
      </c>
      <c r="AX89" s="48"/>
      <c r="AY89" s="11"/>
      <c r="AZ89" s="11"/>
      <c r="BA89" s="69"/>
      <c r="BB89" s="3"/>
      <c r="BC89" s="3"/>
      <c r="BD89" s="51"/>
      <c r="BE89" s="11"/>
      <c r="BF89" s="11"/>
      <c r="BG89" s="69"/>
      <c r="BH89" s="3"/>
      <c r="BI89" s="3"/>
      <c r="BK89" s="55">
        <f t="shared" si="151"/>
        <v>2404849.09</v>
      </c>
    </row>
    <row r="90" spans="1:63" ht="15" x14ac:dyDescent="0.25">
      <c r="A90" s="125" t="s">
        <v>115</v>
      </c>
      <c r="B90" s="48"/>
      <c r="C90" s="11"/>
      <c r="D90" s="11"/>
      <c r="E90" s="69"/>
      <c r="F90" s="3"/>
      <c r="G90" s="3"/>
      <c r="H90" s="48"/>
      <c r="I90" s="11"/>
      <c r="J90" s="11"/>
      <c r="K90" s="69"/>
      <c r="L90" s="3"/>
      <c r="M90" s="3"/>
      <c r="N90" s="48"/>
      <c r="O90" s="3"/>
      <c r="P90" s="3"/>
      <c r="Q90" s="69"/>
      <c r="R90" s="3"/>
      <c r="S90" s="3"/>
      <c r="T90" s="48"/>
      <c r="U90" s="11"/>
      <c r="V90" s="11"/>
      <c r="W90" s="69"/>
      <c r="X90" s="3"/>
      <c r="Y90" s="3"/>
      <c r="Z90" s="48"/>
      <c r="AA90" s="3"/>
      <c r="AB90" s="3"/>
      <c r="AC90" s="69"/>
      <c r="AD90" s="3"/>
      <c r="AE90" s="3"/>
      <c r="AF90" s="48"/>
      <c r="AG90" s="3"/>
      <c r="AH90" s="3"/>
      <c r="AI90" s="69"/>
      <c r="AJ90" s="3"/>
      <c r="AK90" s="3"/>
      <c r="AL90" s="51">
        <f t="shared" ref="AL90:AL91" si="182">AM90+AN90</f>
        <v>0</v>
      </c>
      <c r="AM90" s="11">
        <v>0</v>
      </c>
      <c r="AN90" s="11">
        <v>0</v>
      </c>
      <c r="AO90" s="69">
        <f t="shared" ref="AO90:AO91" si="183">AP90+AQ90</f>
        <v>0</v>
      </c>
      <c r="AP90" s="3">
        <v>0</v>
      </c>
      <c r="AQ90" s="3">
        <v>0</v>
      </c>
      <c r="AR90" s="48"/>
      <c r="AS90" s="11"/>
      <c r="AT90" s="11"/>
      <c r="AU90" s="69"/>
      <c r="AV90" s="3"/>
      <c r="AW90" s="3"/>
      <c r="AX90" s="48"/>
      <c r="AY90" s="11"/>
      <c r="AZ90" s="11"/>
      <c r="BA90" s="69"/>
      <c r="BB90" s="3"/>
      <c r="BC90" s="3"/>
      <c r="BD90" s="51"/>
      <c r="BE90" s="11"/>
      <c r="BF90" s="11"/>
      <c r="BG90" s="69"/>
      <c r="BH90" s="3"/>
      <c r="BI90" s="3"/>
      <c r="BK90" s="55">
        <f t="shared" si="151"/>
        <v>0</v>
      </c>
    </row>
    <row r="91" spans="1:63" ht="15" x14ac:dyDescent="0.25">
      <c r="A91" s="125" t="s">
        <v>116</v>
      </c>
      <c r="B91" s="48"/>
      <c r="C91" s="11"/>
      <c r="D91" s="11"/>
      <c r="E91" s="69"/>
      <c r="F91" s="3"/>
      <c r="G91" s="3"/>
      <c r="H91" s="48"/>
      <c r="I91" s="11"/>
      <c r="J91" s="11"/>
      <c r="K91" s="69"/>
      <c r="L91" s="3"/>
      <c r="M91" s="3"/>
      <c r="N91" s="48"/>
      <c r="O91" s="3"/>
      <c r="P91" s="3"/>
      <c r="Q91" s="69"/>
      <c r="R91" s="3"/>
      <c r="S91" s="3"/>
      <c r="T91" s="48"/>
      <c r="U91" s="11"/>
      <c r="V91" s="11"/>
      <c r="W91" s="69"/>
      <c r="X91" s="3"/>
      <c r="Y91" s="3"/>
      <c r="Z91" s="48"/>
      <c r="AA91" s="3"/>
      <c r="AB91" s="3"/>
      <c r="AC91" s="69"/>
      <c r="AD91" s="3"/>
      <c r="AE91" s="3"/>
      <c r="AF91" s="48"/>
      <c r="AG91" s="3"/>
      <c r="AH91" s="3"/>
      <c r="AI91" s="69"/>
      <c r="AJ91" s="3"/>
      <c r="AK91" s="3"/>
      <c r="AL91" s="51">
        <f t="shared" si="182"/>
        <v>0</v>
      </c>
      <c r="AM91" s="11">
        <v>0</v>
      </c>
      <c r="AN91" s="11">
        <v>0</v>
      </c>
      <c r="AO91" s="69">
        <f t="shared" si="183"/>
        <v>0</v>
      </c>
      <c r="AP91" s="3">
        <v>0</v>
      </c>
      <c r="AQ91" s="3">
        <v>0</v>
      </c>
      <c r="AR91" s="48"/>
      <c r="AS91" s="11"/>
      <c r="AT91" s="11"/>
      <c r="AU91" s="69"/>
      <c r="AV91" s="3"/>
      <c r="AW91" s="3"/>
      <c r="AX91" s="48"/>
      <c r="AY91" s="11"/>
      <c r="AZ91" s="11"/>
      <c r="BA91" s="69"/>
      <c r="BB91" s="3"/>
      <c r="BC91" s="3"/>
      <c r="BD91" s="51"/>
      <c r="BE91" s="11"/>
      <c r="BF91" s="11"/>
      <c r="BG91" s="69"/>
      <c r="BH91" s="3"/>
      <c r="BI91" s="3"/>
      <c r="BK91" s="55">
        <f t="shared" si="151"/>
        <v>0</v>
      </c>
    </row>
    <row r="92" spans="1:63" ht="15" x14ac:dyDescent="0.25">
      <c r="A92" s="125" t="s">
        <v>75</v>
      </c>
      <c r="B92" s="48"/>
      <c r="C92" s="11"/>
      <c r="D92" s="11"/>
      <c r="E92" s="69"/>
      <c r="F92" s="3"/>
      <c r="G92" s="3"/>
      <c r="H92" s="48"/>
      <c r="I92" s="11"/>
      <c r="J92" s="11"/>
      <c r="K92" s="69"/>
      <c r="L92" s="3"/>
      <c r="M92" s="3"/>
      <c r="N92" s="48"/>
      <c r="O92" s="3"/>
      <c r="P92" s="3"/>
      <c r="Q92" s="69"/>
      <c r="R92" s="3"/>
      <c r="S92" s="3"/>
      <c r="T92" s="48"/>
      <c r="U92" s="11"/>
      <c r="V92" s="11"/>
      <c r="W92" s="69"/>
      <c r="X92" s="3"/>
      <c r="Y92" s="3"/>
      <c r="Z92" s="48"/>
      <c r="AA92" s="3"/>
      <c r="AB92" s="3"/>
      <c r="AC92" s="69"/>
      <c r="AD92" s="3"/>
      <c r="AE92" s="3"/>
      <c r="AF92" s="48"/>
      <c r="AG92" s="3"/>
      <c r="AH92" s="3"/>
      <c r="AI92" s="69"/>
      <c r="AJ92" s="3"/>
      <c r="AK92" s="3"/>
      <c r="AL92" s="48"/>
      <c r="AM92" s="3"/>
      <c r="AN92" s="3"/>
      <c r="AO92" s="69"/>
      <c r="AP92" s="3"/>
      <c r="AQ92" s="3"/>
      <c r="AR92" s="48"/>
      <c r="AS92" s="11"/>
      <c r="AT92" s="11"/>
      <c r="AU92" s="69"/>
      <c r="AV92" s="3"/>
      <c r="AW92" s="3"/>
      <c r="AX92" s="48"/>
      <c r="AY92" s="11"/>
      <c r="AZ92" s="11"/>
      <c r="BA92" s="69"/>
      <c r="BB92" s="3"/>
      <c r="BC92" s="3"/>
      <c r="BD92" s="51">
        <f t="shared" ref="BD92" si="184">BE92+BF92</f>
        <v>0</v>
      </c>
      <c r="BE92" s="11">
        <v>0</v>
      </c>
      <c r="BF92" s="11">
        <v>0</v>
      </c>
      <c r="BG92" s="69">
        <f t="shared" ref="BG92" si="185">BH92+BI92</f>
        <v>0</v>
      </c>
      <c r="BH92" s="3">
        <v>0</v>
      </c>
      <c r="BI92" s="3">
        <v>0</v>
      </c>
      <c r="BK92" s="55">
        <f t="shared" si="151"/>
        <v>0</v>
      </c>
    </row>
    <row r="93" spans="1:63" ht="30" x14ac:dyDescent="0.25">
      <c r="A93" s="126" t="s">
        <v>98</v>
      </c>
      <c r="B93" s="48"/>
      <c r="C93" s="11"/>
      <c r="D93" s="11"/>
      <c r="E93" s="69"/>
      <c r="F93" s="3"/>
      <c r="G93" s="3"/>
      <c r="H93" s="48"/>
      <c r="I93" s="11"/>
      <c r="J93" s="11"/>
      <c r="K93" s="69"/>
      <c r="L93" s="3"/>
      <c r="M93" s="3"/>
      <c r="N93" s="48"/>
      <c r="O93" s="3"/>
      <c r="P93" s="3"/>
      <c r="Q93" s="69"/>
      <c r="R93" s="3"/>
      <c r="S93" s="3"/>
      <c r="T93" s="48"/>
      <c r="U93" s="11"/>
      <c r="V93" s="11"/>
      <c r="W93" s="69"/>
      <c r="X93" s="3"/>
      <c r="Y93" s="3"/>
      <c r="Z93" s="48"/>
      <c r="AA93" s="3"/>
      <c r="AB93" s="3"/>
      <c r="AC93" s="69"/>
      <c r="AD93" s="3"/>
      <c r="AE93" s="3"/>
      <c r="AF93" s="48"/>
      <c r="AG93" s="3"/>
      <c r="AH93" s="3"/>
      <c r="AI93" s="69"/>
      <c r="AJ93" s="3"/>
      <c r="AK93" s="3"/>
      <c r="AL93" s="48"/>
      <c r="AM93" s="3"/>
      <c r="AN93" s="3"/>
      <c r="AO93" s="69"/>
      <c r="AP93" s="3"/>
      <c r="AQ93" s="3"/>
      <c r="AR93" s="51">
        <f t="shared" ref="AR93:AR94" si="186">AS93+AT93</f>
        <v>0</v>
      </c>
      <c r="AS93" s="11">
        <v>0</v>
      </c>
      <c r="AT93" s="11">
        <v>0</v>
      </c>
      <c r="AU93" s="69">
        <f t="shared" ref="AU93:AU94" si="187">AV93+AW93</f>
        <v>0</v>
      </c>
      <c r="AV93" s="3">
        <v>0</v>
      </c>
      <c r="AW93" s="3">
        <v>0</v>
      </c>
      <c r="AX93" s="48"/>
      <c r="AY93" s="11"/>
      <c r="AZ93" s="11"/>
      <c r="BA93" s="69"/>
      <c r="BB93" s="3"/>
      <c r="BC93" s="3"/>
      <c r="BD93" s="48"/>
      <c r="BE93" s="11"/>
      <c r="BF93" s="11"/>
      <c r="BG93" s="69"/>
      <c r="BH93" s="3"/>
      <c r="BI93" s="3"/>
      <c r="BK93" s="55">
        <f t="shared" si="151"/>
        <v>0</v>
      </c>
    </row>
    <row r="94" spans="1:63" ht="15" x14ac:dyDescent="0.25">
      <c r="A94" s="126" t="s">
        <v>111</v>
      </c>
      <c r="B94" s="48"/>
      <c r="C94" s="11"/>
      <c r="D94" s="11"/>
      <c r="E94" s="69"/>
      <c r="F94" s="3"/>
      <c r="G94" s="3"/>
      <c r="H94" s="48"/>
      <c r="I94" s="11"/>
      <c r="J94" s="11"/>
      <c r="K94" s="69"/>
      <c r="L94" s="3"/>
      <c r="M94" s="3"/>
      <c r="N94" s="48"/>
      <c r="O94" s="3"/>
      <c r="P94" s="3"/>
      <c r="Q94" s="69"/>
      <c r="R94" s="3"/>
      <c r="S94" s="3"/>
      <c r="T94" s="48"/>
      <c r="U94" s="11"/>
      <c r="V94" s="11"/>
      <c r="W94" s="69"/>
      <c r="X94" s="3"/>
      <c r="Y94" s="3"/>
      <c r="Z94" s="48"/>
      <c r="AA94" s="3"/>
      <c r="AB94" s="3"/>
      <c r="AC94" s="69"/>
      <c r="AD94" s="3"/>
      <c r="AE94" s="3"/>
      <c r="AF94" s="48"/>
      <c r="AG94" s="3"/>
      <c r="AH94" s="3"/>
      <c r="AI94" s="69"/>
      <c r="AJ94" s="3"/>
      <c r="AK94" s="3"/>
      <c r="AL94" s="48"/>
      <c r="AM94" s="3"/>
      <c r="AN94" s="3"/>
      <c r="AO94" s="69"/>
      <c r="AP94" s="3"/>
      <c r="AQ94" s="3"/>
      <c r="AR94" s="51">
        <f t="shared" si="186"/>
        <v>0</v>
      </c>
      <c r="AS94" s="11">
        <v>0</v>
      </c>
      <c r="AT94" s="11">
        <v>0</v>
      </c>
      <c r="AU94" s="69">
        <f t="shared" si="187"/>
        <v>0</v>
      </c>
      <c r="AV94" s="3">
        <v>0</v>
      </c>
      <c r="AW94" s="3">
        <v>0</v>
      </c>
      <c r="AX94" s="48"/>
      <c r="AY94" s="11"/>
      <c r="AZ94" s="11"/>
      <c r="BA94" s="69"/>
      <c r="BB94" s="3"/>
      <c r="BC94" s="3"/>
      <c r="BD94" s="48"/>
      <c r="BE94" s="11"/>
      <c r="BF94" s="11"/>
      <c r="BG94" s="69"/>
      <c r="BH94" s="3"/>
      <c r="BI94" s="3"/>
      <c r="BK94" s="55">
        <f t="shared" si="151"/>
        <v>0</v>
      </c>
    </row>
    <row r="95" spans="1:63" ht="15" x14ac:dyDescent="0.25">
      <c r="A95" s="126" t="s">
        <v>99</v>
      </c>
      <c r="B95" s="48"/>
      <c r="C95" s="11"/>
      <c r="D95" s="11"/>
      <c r="E95" s="69"/>
      <c r="F95" s="3"/>
      <c r="G95" s="3"/>
      <c r="H95" s="48"/>
      <c r="I95" s="11"/>
      <c r="J95" s="11"/>
      <c r="K95" s="69"/>
      <c r="L95" s="3"/>
      <c r="M95" s="3"/>
      <c r="N95" s="48"/>
      <c r="O95" s="3"/>
      <c r="P95" s="3"/>
      <c r="Q95" s="69"/>
      <c r="R95" s="3"/>
      <c r="S95" s="3"/>
      <c r="T95" s="48"/>
      <c r="U95" s="11"/>
      <c r="V95" s="11"/>
      <c r="W95" s="69"/>
      <c r="X95" s="3"/>
      <c r="Y95" s="3"/>
      <c r="Z95" s="48"/>
      <c r="AA95" s="3"/>
      <c r="AB95" s="3"/>
      <c r="AC95" s="69"/>
      <c r="AD95" s="3"/>
      <c r="AE95" s="3"/>
      <c r="AF95" s="48"/>
      <c r="AG95" s="3"/>
      <c r="AH95" s="3"/>
      <c r="AI95" s="69"/>
      <c r="AJ95" s="3"/>
      <c r="AK95" s="3"/>
      <c r="AL95" s="48"/>
      <c r="AM95" s="3"/>
      <c r="AN95" s="3"/>
      <c r="AO95" s="69"/>
      <c r="AP95" s="3"/>
      <c r="AQ95" s="3"/>
      <c r="AR95" s="48"/>
      <c r="AS95" s="11"/>
      <c r="AT95" s="11"/>
      <c r="AU95" s="69"/>
      <c r="AV95" s="3"/>
      <c r="AW95" s="3"/>
      <c r="AX95" s="48"/>
      <c r="AY95" s="11"/>
      <c r="AZ95" s="11"/>
      <c r="BA95" s="69"/>
      <c r="BB95" s="3"/>
      <c r="BC95" s="3"/>
      <c r="BD95" s="51">
        <f t="shared" ref="BD95" si="188">BE95+BF95</f>
        <v>249</v>
      </c>
      <c r="BE95" s="11">
        <v>62</v>
      </c>
      <c r="BF95" s="11">
        <v>187</v>
      </c>
      <c r="BG95" s="69">
        <f t="shared" ref="BG95:BG96" si="189">BH95+BI95</f>
        <v>151257.54</v>
      </c>
      <c r="BH95" s="3">
        <v>37662.519999999997</v>
      </c>
      <c r="BI95" s="3">
        <v>113595.02</v>
      </c>
      <c r="BK95" s="55">
        <f t="shared" si="151"/>
        <v>151257.54</v>
      </c>
    </row>
    <row r="96" spans="1:63" ht="15" x14ac:dyDescent="0.25">
      <c r="A96" s="21" t="s">
        <v>101</v>
      </c>
      <c r="B96" s="48"/>
      <c r="C96" s="11"/>
      <c r="D96" s="11"/>
      <c r="E96" s="69"/>
      <c r="F96" s="3"/>
      <c r="G96" s="3"/>
      <c r="H96" s="48"/>
      <c r="I96" s="11"/>
      <c r="J96" s="11"/>
      <c r="K96" s="69"/>
      <c r="L96" s="3"/>
      <c r="M96" s="3"/>
      <c r="N96" s="48"/>
      <c r="O96" s="3"/>
      <c r="P96" s="3"/>
      <c r="Q96" s="69"/>
      <c r="R96" s="3"/>
      <c r="S96" s="3"/>
      <c r="T96" s="48"/>
      <c r="U96" s="11"/>
      <c r="V96" s="11"/>
      <c r="W96" s="69"/>
      <c r="X96" s="3"/>
      <c r="Y96" s="3"/>
      <c r="Z96" s="48"/>
      <c r="AA96" s="3"/>
      <c r="AB96" s="3"/>
      <c r="AC96" s="69"/>
      <c r="AD96" s="3"/>
      <c r="AE96" s="3"/>
      <c r="AF96" s="48"/>
      <c r="AG96" s="3"/>
      <c r="AH96" s="3"/>
      <c r="AI96" s="69"/>
      <c r="AJ96" s="3"/>
      <c r="AK96" s="3"/>
      <c r="AL96" s="48"/>
      <c r="AM96" s="3"/>
      <c r="AN96" s="3"/>
      <c r="AO96" s="69"/>
      <c r="AP96" s="3"/>
      <c r="AQ96" s="3"/>
      <c r="AR96" s="48"/>
      <c r="AS96" s="11"/>
      <c r="AT96" s="11"/>
      <c r="AU96" s="69"/>
      <c r="AV96" s="3"/>
      <c r="AW96" s="3"/>
      <c r="AX96" s="51"/>
      <c r="AY96" s="11"/>
      <c r="AZ96" s="11"/>
      <c r="BA96" s="69"/>
      <c r="BB96" s="3"/>
      <c r="BC96" s="3"/>
      <c r="BD96" s="51">
        <f>BE96+BF96</f>
        <v>0</v>
      </c>
      <c r="BE96" s="11">
        <v>0</v>
      </c>
      <c r="BF96" s="11">
        <v>0</v>
      </c>
      <c r="BG96" s="69">
        <f t="shared" si="189"/>
        <v>0</v>
      </c>
      <c r="BH96" s="3">
        <v>0</v>
      </c>
      <c r="BI96" s="3">
        <v>0</v>
      </c>
      <c r="BK96" s="55">
        <f t="shared" si="151"/>
        <v>0</v>
      </c>
    </row>
    <row r="97" spans="1:63" ht="18" customHeight="1" x14ac:dyDescent="0.25">
      <c r="A97" s="75" t="s">
        <v>2</v>
      </c>
      <c r="B97" s="76">
        <f>SUM(B7:B96)</f>
        <v>92751</v>
      </c>
      <c r="C97" s="76">
        <f>SUM(C7:C96)</f>
        <v>25659</v>
      </c>
      <c r="D97" s="76">
        <f>SUM(D7:D96)</f>
        <v>67092</v>
      </c>
      <c r="E97" s="77">
        <f t="shared" ref="E97:AJ97" si="190">SUM(E7:E96)</f>
        <v>168750692.89000005</v>
      </c>
      <c r="F97" s="77">
        <f t="shared" si="190"/>
        <v>46964571.960000008</v>
      </c>
      <c r="G97" s="77">
        <f t="shared" si="190"/>
        <v>121786120.93000001</v>
      </c>
      <c r="H97" s="76">
        <f t="shared" si="190"/>
        <v>232008</v>
      </c>
      <c r="I97" s="76">
        <f t="shared" si="190"/>
        <v>55740</v>
      </c>
      <c r="J97" s="76">
        <f t="shared" si="190"/>
        <v>176268</v>
      </c>
      <c r="K97" s="77">
        <f t="shared" si="190"/>
        <v>44797731.499999993</v>
      </c>
      <c r="L97" s="77">
        <f t="shared" si="190"/>
        <v>10976726.999999998</v>
      </c>
      <c r="M97" s="77">
        <f t="shared" si="190"/>
        <v>33821004.5</v>
      </c>
      <c r="N97" s="76">
        <f t="shared" si="190"/>
        <v>92162</v>
      </c>
      <c r="O97" s="76">
        <f t="shared" si="190"/>
        <v>27945</v>
      </c>
      <c r="P97" s="76">
        <f t="shared" si="190"/>
        <v>64217</v>
      </c>
      <c r="Q97" s="77">
        <f t="shared" si="190"/>
        <v>33112043.909999996</v>
      </c>
      <c r="R97" s="77">
        <f t="shared" si="190"/>
        <v>9856015.4199999999</v>
      </c>
      <c r="S97" s="77">
        <f t="shared" si="190"/>
        <v>23256028.489999995</v>
      </c>
      <c r="T97" s="76">
        <f t="shared" si="190"/>
        <v>174479</v>
      </c>
      <c r="U97" s="76">
        <f t="shared" si="190"/>
        <v>44006</v>
      </c>
      <c r="V97" s="76">
        <f t="shared" si="190"/>
        <v>130473</v>
      </c>
      <c r="W97" s="77">
        <f t="shared" si="190"/>
        <v>158491100.26000002</v>
      </c>
      <c r="X97" s="77">
        <f t="shared" si="190"/>
        <v>40004667.68999999</v>
      </c>
      <c r="Y97" s="77">
        <f t="shared" si="190"/>
        <v>118486432.57000002</v>
      </c>
      <c r="Z97" s="76">
        <f t="shared" si="190"/>
        <v>604725</v>
      </c>
      <c r="AA97" s="76">
        <f t="shared" si="190"/>
        <v>170481</v>
      </c>
      <c r="AB97" s="76">
        <f t="shared" si="190"/>
        <v>434244</v>
      </c>
      <c r="AC97" s="77">
        <f t="shared" si="190"/>
        <v>455408111.28999978</v>
      </c>
      <c r="AD97" s="77">
        <f t="shared" si="190"/>
        <v>127634992.20999998</v>
      </c>
      <c r="AE97" s="77">
        <f t="shared" si="190"/>
        <v>327773119.08000004</v>
      </c>
      <c r="AF97" s="76">
        <f t="shared" si="190"/>
        <v>173524</v>
      </c>
      <c r="AG97" s="76">
        <f t="shared" si="190"/>
        <v>47375</v>
      </c>
      <c r="AH97" s="76">
        <f t="shared" si="190"/>
        <v>126149</v>
      </c>
      <c r="AI97" s="77">
        <f t="shared" si="190"/>
        <v>81474746.86999999</v>
      </c>
      <c r="AJ97" s="77">
        <f t="shared" si="190"/>
        <v>22372510.899999999</v>
      </c>
      <c r="AK97" s="77">
        <f t="shared" ref="AK97:BI97" si="191">SUM(AK7:AK96)</f>
        <v>59102235.970000014</v>
      </c>
      <c r="AL97" s="76">
        <f t="shared" si="191"/>
        <v>54382</v>
      </c>
      <c r="AM97" s="76">
        <f t="shared" si="191"/>
        <v>15402</v>
      </c>
      <c r="AN97" s="76">
        <f t="shared" si="191"/>
        <v>38980</v>
      </c>
      <c r="AO97" s="77">
        <f t="shared" si="191"/>
        <v>1262288330.74</v>
      </c>
      <c r="AP97" s="77">
        <f t="shared" si="191"/>
        <v>367784584.95000005</v>
      </c>
      <c r="AQ97" s="77">
        <f t="shared" si="191"/>
        <v>894503745.78999996</v>
      </c>
      <c r="AR97" s="76">
        <f t="shared" si="191"/>
        <v>18195</v>
      </c>
      <c r="AS97" s="76">
        <f t="shared" si="191"/>
        <v>4863</v>
      </c>
      <c r="AT97" s="76">
        <f t="shared" si="191"/>
        <v>13332</v>
      </c>
      <c r="AU97" s="77">
        <f t="shared" si="191"/>
        <v>224339243.40000001</v>
      </c>
      <c r="AV97" s="77">
        <f t="shared" si="191"/>
        <v>64500851.63000001</v>
      </c>
      <c r="AW97" s="77">
        <f t="shared" si="191"/>
        <v>159838391.76999998</v>
      </c>
      <c r="AX97" s="76">
        <f t="shared" si="191"/>
        <v>207908</v>
      </c>
      <c r="AY97" s="76">
        <f t="shared" si="191"/>
        <v>56513</v>
      </c>
      <c r="AZ97" s="76">
        <f t="shared" si="191"/>
        <v>151395</v>
      </c>
      <c r="BA97" s="77">
        <f t="shared" si="191"/>
        <v>34200987.080000013</v>
      </c>
      <c r="BB97" s="77">
        <f t="shared" si="191"/>
        <v>9385698.3800000027</v>
      </c>
      <c r="BC97" s="77">
        <f t="shared" si="191"/>
        <v>24815288.699999996</v>
      </c>
      <c r="BD97" s="76">
        <f t="shared" si="191"/>
        <v>94323</v>
      </c>
      <c r="BE97" s="76">
        <f t="shared" si="191"/>
        <v>30857</v>
      </c>
      <c r="BF97" s="76">
        <f t="shared" si="191"/>
        <v>63466</v>
      </c>
      <c r="BG97" s="77">
        <f t="shared" si="191"/>
        <v>201989446.70000002</v>
      </c>
      <c r="BH97" s="77">
        <f t="shared" si="191"/>
        <v>76053529.060000017</v>
      </c>
      <c r="BI97" s="77">
        <f t="shared" si="191"/>
        <v>125935917.63999999</v>
      </c>
      <c r="BK97" s="66">
        <f>SUM(BK7:BK96)</f>
        <v>2664852434.6400008</v>
      </c>
    </row>
    <row r="98" spans="1:63" ht="14.25" customHeight="1" x14ac:dyDescent="0.25">
      <c r="A98" s="42"/>
      <c r="B98" s="43"/>
      <c r="C98" s="43"/>
      <c r="D98" s="43"/>
      <c r="E98" s="44"/>
      <c r="F98" s="44"/>
      <c r="G98" s="44"/>
      <c r="H98" s="43"/>
      <c r="I98" s="44"/>
      <c r="J98" s="44"/>
      <c r="K98" s="44"/>
      <c r="L98" s="44"/>
      <c r="M98" s="44"/>
      <c r="N98" s="43"/>
      <c r="O98" s="44"/>
      <c r="P98" s="44"/>
      <c r="Q98" s="44"/>
      <c r="R98" s="44"/>
      <c r="S98" s="44"/>
      <c r="T98" s="43"/>
      <c r="U98" s="44"/>
      <c r="V98" s="44"/>
      <c r="W98" s="44"/>
      <c r="X98" s="44"/>
      <c r="Y98" s="44"/>
      <c r="Z98" s="43"/>
      <c r="AA98" s="44"/>
      <c r="AB98" s="44"/>
      <c r="AC98" s="44"/>
      <c r="AD98" s="44"/>
      <c r="AE98" s="44"/>
      <c r="AF98" s="43"/>
      <c r="AG98" s="44"/>
      <c r="AH98" s="44"/>
      <c r="AI98" s="44"/>
      <c r="AJ98" s="44"/>
      <c r="AK98" s="44"/>
      <c r="AL98" s="43"/>
      <c r="AM98" s="44"/>
      <c r="AN98" s="44"/>
      <c r="AO98" s="44"/>
      <c r="AP98" s="44"/>
      <c r="AQ98" s="44"/>
      <c r="AR98" s="43"/>
      <c r="AS98" s="44"/>
      <c r="AT98" s="44"/>
      <c r="AU98" s="44"/>
      <c r="AV98" s="44"/>
      <c r="AW98" s="44"/>
      <c r="AX98" s="43"/>
      <c r="AY98" s="44"/>
      <c r="AZ98" s="44"/>
      <c r="BA98" s="44"/>
      <c r="BB98" s="44"/>
      <c r="BC98" s="44"/>
      <c r="BD98" s="43"/>
      <c r="BE98" s="44"/>
      <c r="BF98" s="44"/>
      <c r="BG98" s="44"/>
      <c r="BH98" s="44"/>
      <c r="BI98" s="44"/>
    </row>
    <row r="99" spans="1:63" ht="16.5" customHeight="1" x14ac:dyDescent="0.25">
      <c r="A99" s="163" t="s">
        <v>139</v>
      </c>
      <c r="B99" s="43"/>
      <c r="C99" s="43"/>
      <c r="D99" s="43"/>
      <c r="E99" s="44"/>
      <c r="F99" s="44"/>
      <c r="G99" s="44"/>
      <c r="H99" s="43"/>
      <c r="I99" s="44"/>
      <c r="J99" s="44"/>
      <c r="K99" s="44"/>
      <c r="L99" s="44"/>
      <c r="M99" s="44"/>
      <c r="N99" s="43"/>
      <c r="O99" s="44"/>
      <c r="P99" s="44"/>
      <c r="Q99" s="44"/>
      <c r="R99" s="44"/>
      <c r="S99" s="44"/>
      <c r="T99" s="43"/>
      <c r="U99" s="44"/>
      <c r="V99" s="44"/>
      <c r="W99" s="44"/>
      <c r="X99" s="44"/>
      <c r="Y99" s="44"/>
      <c r="Z99" s="43"/>
      <c r="AA99" s="44"/>
      <c r="AB99" s="44"/>
      <c r="AC99" s="44"/>
      <c r="AD99" s="44"/>
      <c r="AE99" s="44"/>
      <c r="AF99" s="43"/>
      <c r="AG99" s="44"/>
      <c r="AH99" s="44"/>
      <c r="AI99" s="44"/>
      <c r="AJ99" s="44"/>
      <c r="AK99" s="44"/>
      <c r="AL99" s="43"/>
      <c r="AM99" s="44"/>
      <c r="AN99" s="44"/>
      <c r="AO99" s="44"/>
      <c r="AP99" s="44"/>
      <c r="AQ99" s="44"/>
      <c r="AR99" s="43"/>
      <c r="AS99" s="44"/>
      <c r="AT99" s="44"/>
      <c r="AU99" s="44"/>
      <c r="AV99" s="44"/>
      <c r="AW99" s="44"/>
      <c r="AX99" s="43"/>
      <c r="AY99" s="44"/>
      <c r="AZ99" s="44"/>
      <c r="BA99" s="44"/>
      <c r="BB99" s="44"/>
      <c r="BC99" s="44"/>
      <c r="BD99" s="43"/>
      <c r="BE99" s="44"/>
      <c r="BF99" s="44"/>
      <c r="BG99" s="44"/>
      <c r="BH99" s="44"/>
      <c r="BI99" s="44"/>
    </row>
    <row r="100" spans="1:63" s="1" customFormat="1" ht="16.5" customHeight="1" x14ac:dyDescent="0.25">
      <c r="A100" s="42"/>
      <c r="B100" s="142"/>
      <c r="C100" s="142"/>
      <c r="D100" s="142"/>
      <c r="E100" s="143"/>
      <c r="F100" s="143"/>
      <c r="G100" s="143"/>
      <c r="H100" s="142"/>
      <c r="I100" s="143"/>
      <c r="J100" s="143"/>
      <c r="K100" s="143"/>
      <c r="L100" s="143"/>
      <c r="M100" s="143"/>
      <c r="N100" s="142"/>
      <c r="O100" s="143"/>
      <c r="P100" s="143"/>
      <c r="Q100" s="143"/>
      <c r="R100" s="143"/>
      <c r="S100" s="143"/>
      <c r="T100" s="142"/>
      <c r="U100" s="143"/>
      <c r="V100" s="143"/>
      <c r="W100" s="143"/>
      <c r="X100" s="143"/>
      <c r="Y100" s="143"/>
      <c r="Z100" s="142"/>
      <c r="AA100" s="143"/>
      <c r="AB100" s="143"/>
      <c r="AC100" s="143"/>
      <c r="AD100" s="143"/>
      <c r="AE100" s="143"/>
      <c r="AF100" s="142"/>
      <c r="AG100" s="143"/>
      <c r="AH100" s="143"/>
      <c r="AI100" s="143"/>
      <c r="AJ100" s="143"/>
      <c r="AK100" s="143"/>
      <c r="AL100" s="142"/>
      <c r="AM100" s="143"/>
      <c r="AN100" s="143"/>
      <c r="AO100" s="143"/>
      <c r="AP100" s="143"/>
      <c r="AQ100" s="143"/>
      <c r="AR100" s="142"/>
      <c r="AS100" s="143"/>
      <c r="AT100" s="143"/>
      <c r="AU100" s="143"/>
      <c r="AV100" s="143"/>
      <c r="AW100" s="143"/>
      <c r="AX100" s="142"/>
      <c r="AY100" s="143"/>
      <c r="AZ100" s="143"/>
      <c r="BA100" s="143"/>
      <c r="BB100" s="143"/>
      <c r="BC100" s="143"/>
      <c r="BD100" s="142"/>
      <c r="BE100" s="143"/>
      <c r="BF100" s="143"/>
      <c r="BG100" s="143"/>
      <c r="BH100" s="143"/>
      <c r="BI100" s="143"/>
      <c r="BJ100" s="144"/>
      <c r="BK100" s="144"/>
    </row>
    <row r="101" spans="1:63" s="1" customFormat="1" ht="16.5" customHeight="1" x14ac:dyDescent="0.25">
      <c r="A101" s="42"/>
      <c r="B101" s="43"/>
      <c r="C101" s="43"/>
      <c r="D101" s="43"/>
      <c r="E101" s="44"/>
      <c r="F101" s="44"/>
      <c r="G101" s="44"/>
      <c r="H101" s="43"/>
      <c r="I101" s="44"/>
      <c r="J101" s="44"/>
      <c r="K101" s="44"/>
      <c r="L101" s="44"/>
      <c r="M101" s="44"/>
      <c r="N101" s="43"/>
      <c r="O101" s="44"/>
      <c r="P101" s="44"/>
      <c r="Q101" s="44"/>
      <c r="R101" s="44"/>
      <c r="S101" s="44"/>
      <c r="T101" s="43"/>
      <c r="U101" s="44"/>
      <c r="V101" s="44"/>
      <c r="W101" s="44"/>
      <c r="X101" s="44"/>
      <c r="Y101" s="44"/>
      <c r="Z101" s="43"/>
      <c r="AA101" s="44"/>
      <c r="AB101" s="44"/>
      <c r="AC101" s="44"/>
      <c r="AD101" s="44"/>
      <c r="AE101" s="44"/>
      <c r="AF101" s="43"/>
      <c r="AG101" s="44"/>
      <c r="AH101" s="44"/>
      <c r="AI101" s="44"/>
      <c r="AJ101" s="44"/>
      <c r="AK101" s="44"/>
      <c r="AL101" s="43"/>
      <c r="AM101" s="44"/>
      <c r="AN101" s="44"/>
      <c r="AO101" s="44"/>
      <c r="AP101" s="44"/>
      <c r="AQ101" s="44"/>
      <c r="AR101" s="43"/>
      <c r="AS101" s="118"/>
      <c r="AT101" s="26"/>
      <c r="AU101" s="44"/>
      <c r="AV101" s="44"/>
      <c r="AW101" s="44"/>
      <c r="AX101" s="43"/>
      <c r="AY101" s="44"/>
      <c r="AZ101" s="44"/>
      <c r="BA101" s="44"/>
      <c r="BB101" s="44"/>
      <c r="BC101" s="44"/>
      <c r="BD101" s="43"/>
      <c r="BE101" s="44"/>
      <c r="BF101" s="44"/>
      <c r="BG101" s="44"/>
      <c r="BH101" s="44"/>
      <c r="BI101" s="44"/>
    </row>
    <row r="102" spans="1:63" s="1" customFormat="1" ht="15.75" customHeight="1" x14ac:dyDescent="0.25">
      <c r="A102" s="42"/>
      <c r="B102" s="43"/>
      <c r="C102" s="43"/>
      <c r="D102" s="43"/>
      <c r="E102" s="44"/>
      <c r="F102" s="44"/>
      <c r="G102" s="44"/>
      <c r="H102" s="43"/>
      <c r="I102" s="44"/>
      <c r="J102" s="44"/>
      <c r="K102" s="44"/>
      <c r="L102" s="44"/>
      <c r="M102" s="44"/>
      <c r="N102" s="43"/>
      <c r="O102" s="44"/>
      <c r="P102" s="44"/>
      <c r="Q102" s="44"/>
      <c r="R102" s="44"/>
      <c r="S102" s="44"/>
      <c r="T102" s="43"/>
      <c r="U102" s="44"/>
      <c r="V102" s="44"/>
      <c r="W102" s="44"/>
      <c r="X102" s="44"/>
      <c r="Y102" s="44"/>
      <c r="Z102" s="43"/>
      <c r="AA102" s="44"/>
      <c r="AB102" s="44"/>
      <c r="AC102" s="44"/>
      <c r="AD102" s="44"/>
      <c r="AE102" s="44"/>
      <c r="AF102" s="43"/>
      <c r="AG102" s="44"/>
      <c r="AH102" s="44"/>
      <c r="AI102" s="44"/>
      <c r="AJ102" s="44"/>
      <c r="AK102" s="44"/>
      <c r="AL102" s="43"/>
      <c r="AM102" s="44"/>
      <c r="AN102" s="44"/>
      <c r="AO102" s="44"/>
      <c r="AP102" s="44"/>
      <c r="AQ102" s="44"/>
      <c r="AR102" s="43"/>
      <c r="AS102" s="44"/>
      <c r="AT102" s="44"/>
      <c r="AU102" s="44"/>
      <c r="AV102" s="44"/>
      <c r="AW102" s="44"/>
      <c r="AX102" s="43"/>
      <c r="AY102" s="44"/>
      <c r="AZ102" s="44"/>
      <c r="BA102" s="44"/>
      <c r="BB102" s="44"/>
      <c r="BC102" s="44"/>
      <c r="BD102" s="43"/>
      <c r="BE102" s="44"/>
      <c r="BF102" s="44"/>
      <c r="BG102" s="44"/>
      <c r="BH102" s="44"/>
      <c r="BI102" s="44"/>
    </row>
    <row r="103" spans="1:63" s="1" customFormat="1" ht="14.25" customHeight="1" x14ac:dyDescent="0.25">
      <c r="A103" s="42"/>
      <c r="B103" s="43"/>
      <c r="C103" s="43"/>
      <c r="D103" s="43"/>
      <c r="E103" s="44"/>
      <c r="F103" s="44"/>
      <c r="G103" s="44"/>
      <c r="H103" s="43"/>
      <c r="I103" s="44"/>
      <c r="J103" s="44"/>
      <c r="K103" s="44"/>
      <c r="L103" s="44"/>
      <c r="M103" s="44"/>
      <c r="N103" s="43"/>
      <c r="O103" s="44"/>
      <c r="P103" s="44"/>
      <c r="Q103" s="44"/>
      <c r="R103" s="44"/>
      <c r="S103" s="44"/>
      <c r="T103" s="43"/>
      <c r="U103" s="44"/>
      <c r="V103" s="44"/>
      <c r="W103" s="44"/>
      <c r="X103" s="44"/>
      <c r="Y103" s="44"/>
      <c r="Z103" s="43"/>
      <c r="AA103" s="44"/>
      <c r="AB103" s="44"/>
      <c r="AC103" s="44"/>
      <c r="AD103" s="44"/>
      <c r="AE103" s="44"/>
      <c r="AF103" s="43"/>
      <c r="AG103" s="44"/>
      <c r="AH103" s="44"/>
      <c r="AI103" s="44"/>
      <c r="AJ103" s="44"/>
      <c r="AK103" s="44"/>
      <c r="AL103" s="43"/>
      <c r="AM103" s="44"/>
      <c r="AN103" s="44"/>
      <c r="AO103" s="44"/>
      <c r="AP103" s="44"/>
      <c r="AQ103" s="44"/>
      <c r="AR103" s="43"/>
      <c r="AS103" s="44"/>
      <c r="AT103" s="44"/>
      <c r="AU103" s="44"/>
      <c r="AV103" s="44"/>
      <c r="AW103" s="44"/>
      <c r="AX103" s="43"/>
      <c r="AY103" s="44"/>
      <c r="AZ103" s="44"/>
      <c r="BA103" s="44"/>
      <c r="BB103" s="44"/>
      <c r="BC103" s="44"/>
      <c r="BD103" s="43"/>
      <c r="BE103" s="44"/>
      <c r="BF103" s="44"/>
      <c r="BG103" s="44"/>
      <c r="BH103" s="44"/>
      <c r="BI103" s="44"/>
    </row>
    <row r="104" spans="1:63" s="1" customFormat="1" ht="16.5" customHeight="1" x14ac:dyDescent="0.25">
      <c r="A104" s="42"/>
      <c r="B104" s="43"/>
      <c r="C104" s="43"/>
      <c r="D104" s="43"/>
      <c r="E104" s="44"/>
      <c r="F104" s="44"/>
      <c r="G104" s="44"/>
      <c r="H104" s="43"/>
      <c r="I104" s="44"/>
      <c r="J104" s="44"/>
      <c r="K104" s="44"/>
      <c r="L104" s="44"/>
      <c r="M104" s="44"/>
      <c r="N104" s="43"/>
      <c r="O104" s="44"/>
      <c r="P104" s="44"/>
      <c r="Q104" s="44"/>
      <c r="R104" s="44"/>
      <c r="S104" s="44"/>
      <c r="T104" s="43"/>
      <c r="U104" s="44"/>
      <c r="V104" s="44"/>
      <c r="W104" s="44"/>
      <c r="X104" s="44"/>
      <c r="Y104" s="44"/>
      <c r="Z104" s="43"/>
      <c r="AA104" s="44"/>
      <c r="AB104" s="44"/>
      <c r="AC104" s="44"/>
      <c r="AD104" s="44"/>
      <c r="AE104" s="44"/>
      <c r="AF104" s="43"/>
      <c r="AG104" s="44"/>
      <c r="AH104" s="44"/>
      <c r="AI104" s="44"/>
      <c r="AJ104" s="44"/>
      <c r="AK104" s="44"/>
      <c r="AL104" s="43"/>
      <c r="AM104" s="44"/>
      <c r="AN104" s="44"/>
      <c r="AO104" s="44"/>
      <c r="AP104" s="44"/>
      <c r="AQ104" s="44"/>
      <c r="AR104" s="43"/>
      <c r="AS104" s="44"/>
      <c r="AT104" s="44"/>
      <c r="AU104" s="44"/>
      <c r="AV104" s="44"/>
      <c r="AW104" s="44"/>
      <c r="AX104" s="43"/>
      <c r="AY104" s="44"/>
      <c r="AZ104" s="44"/>
      <c r="BA104" s="44"/>
      <c r="BB104" s="44"/>
      <c r="BC104" s="44"/>
      <c r="BD104" s="43"/>
      <c r="BE104" s="44"/>
      <c r="BF104" s="44"/>
      <c r="BG104" s="44"/>
      <c r="BH104" s="44"/>
      <c r="BI104" s="44"/>
    </row>
    <row r="105" spans="1:63" s="1" customFormat="1" ht="16.5" customHeight="1" x14ac:dyDescent="0.25">
      <c r="A105" s="42"/>
      <c r="B105" s="43"/>
      <c r="C105" s="43"/>
      <c r="D105" s="43"/>
      <c r="E105" s="44"/>
      <c r="F105" s="44"/>
      <c r="G105" s="44"/>
      <c r="H105" s="43"/>
      <c r="I105" s="44"/>
      <c r="J105" s="44"/>
      <c r="K105" s="44"/>
      <c r="L105" s="44"/>
      <c r="M105" s="44"/>
      <c r="N105" s="43"/>
      <c r="O105" s="44"/>
      <c r="P105" s="44"/>
      <c r="Q105" s="45"/>
      <c r="R105" s="44"/>
      <c r="S105" s="44"/>
      <c r="T105" s="43"/>
      <c r="U105" s="44"/>
      <c r="V105" s="44"/>
      <c r="W105" s="44"/>
      <c r="X105" s="44"/>
      <c r="Y105" s="44"/>
      <c r="Z105" s="43"/>
      <c r="AA105" s="44"/>
      <c r="AB105" s="44"/>
      <c r="AC105" s="44"/>
      <c r="AD105" s="44"/>
      <c r="AE105" s="44"/>
      <c r="AF105" s="43"/>
      <c r="AG105" s="44"/>
      <c r="AH105" s="44"/>
      <c r="AI105" s="44"/>
      <c r="AJ105" s="44"/>
      <c r="AK105" s="44"/>
      <c r="AL105" s="43"/>
      <c r="AM105" s="44"/>
      <c r="AN105" s="44"/>
      <c r="AO105" s="44"/>
      <c r="AP105" s="44"/>
      <c r="AQ105" s="44"/>
      <c r="AR105" s="43"/>
      <c r="AS105" s="44"/>
      <c r="AT105" s="44"/>
      <c r="AU105" s="44"/>
      <c r="AV105" s="44"/>
      <c r="AW105" s="44"/>
      <c r="AX105" s="43"/>
      <c r="AY105" s="44"/>
      <c r="AZ105" s="44"/>
      <c r="BA105" s="44"/>
      <c r="BB105" s="44"/>
      <c r="BC105" s="44"/>
      <c r="BD105" s="43"/>
      <c r="BE105" s="44"/>
      <c r="BF105" s="44"/>
      <c r="BG105" s="44"/>
      <c r="BH105" s="44"/>
      <c r="BI105" s="44"/>
    </row>
    <row r="106" spans="1:63" s="1" customFormat="1" x14ac:dyDescent="0.25">
      <c r="A106" s="6"/>
      <c r="B106" s="5"/>
      <c r="C106" s="5"/>
      <c r="D106" s="5"/>
      <c r="E106" s="7"/>
      <c r="F106" s="7"/>
      <c r="G106" s="7"/>
      <c r="H106" s="5"/>
      <c r="I106" s="7"/>
      <c r="J106" s="7"/>
      <c r="K106" s="7"/>
      <c r="L106" s="7"/>
      <c r="M106" s="7"/>
      <c r="N106" s="5"/>
      <c r="O106" s="7"/>
      <c r="P106" s="7"/>
      <c r="Q106" s="7"/>
      <c r="R106" s="7"/>
      <c r="S106" s="7"/>
      <c r="T106" s="5"/>
      <c r="U106" s="7"/>
      <c r="V106" s="7"/>
      <c r="W106" s="7"/>
      <c r="X106" s="7"/>
      <c r="Y106" s="7"/>
      <c r="Z106" s="5"/>
      <c r="AA106" s="7"/>
      <c r="AB106" s="7"/>
      <c r="AC106" s="7"/>
      <c r="AD106" s="7"/>
      <c r="AE106" s="7"/>
      <c r="AF106" s="5"/>
      <c r="AG106" s="7"/>
      <c r="AH106" s="7"/>
      <c r="AI106" s="7"/>
      <c r="AJ106" s="7"/>
      <c r="AK106" s="7"/>
      <c r="AL106" s="5"/>
      <c r="AM106" s="7"/>
      <c r="AN106" s="7"/>
      <c r="AO106" s="7"/>
      <c r="AP106" s="7"/>
      <c r="AQ106" s="7"/>
      <c r="AR106" s="5"/>
      <c r="AS106" s="7"/>
      <c r="AT106" s="7"/>
      <c r="AU106" s="7"/>
      <c r="AV106" s="7"/>
      <c r="AW106" s="7"/>
      <c r="AX106" s="5"/>
      <c r="AY106" s="7"/>
      <c r="AZ106" s="7"/>
      <c r="BA106" s="7"/>
      <c r="BB106" s="7"/>
      <c r="BC106" s="7"/>
      <c r="BD106" s="5"/>
      <c r="BE106" s="7"/>
      <c r="BF106" s="7"/>
      <c r="BG106" s="7"/>
      <c r="BH106" s="7"/>
      <c r="BI106" s="7"/>
    </row>
    <row r="107" spans="1:63" s="1" customFormat="1" x14ac:dyDescent="0.25">
      <c r="A107" s="6"/>
      <c r="B107" s="5"/>
      <c r="C107" s="5"/>
      <c r="D107" s="5"/>
      <c r="E107" s="7"/>
      <c r="F107" s="7"/>
      <c r="G107" s="7"/>
      <c r="H107" s="5"/>
      <c r="I107" s="7"/>
      <c r="J107" s="7"/>
      <c r="K107" s="7"/>
      <c r="L107" s="7"/>
      <c r="M107" s="7"/>
      <c r="N107" s="5"/>
      <c r="O107" s="7"/>
      <c r="P107" s="7"/>
      <c r="Q107" s="7"/>
      <c r="R107" s="7"/>
      <c r="S107" s="7"/>
      <c r="T107" s="5"/>
      <c r="U107" s="7"/>
      <c r="V107" s="7"/>
      <c r="W107" s="7"/>
      <c r="X107" s="7"/>
      <c r="Y107" s="7"/>
      <c r="Z107" s="5"/>
      <c r="AA107" s="7"/>
      <c r="AB107" s="7"/>
      <c r="AC107" s="7"/>
      <c r="AD107" s="7"/>
      <c r="AE107" s="7"/>
      <c r="AF107" s="5"/>
      <c r="AG107" s="7"/>
      <c r="AH107" s="7"/>
      <c r="AI107" s="7"/>
      <c r="AJ107" s="7"/>
      <c r="AK107" s="7"/>
      <c r="AL107" s="5"/>
      <c r="AM107" s="7"/>
      <c r="AN107" s="7"/>
      <c r="AO107" s="7"/>
      <c r="AP107" s="7"/>
      <c r="AQ107" s="7"/>
      <c r="AR107" s="5"/>
      <c r="AS107" s="7"/>
      <c r="AT107" s="7"/>
      <c r="AU107" s="7"/>
      <c r="AV107" s="7"/>
      <c r="AW107" s="7"/>
      <c r="AX107" s="5"/>
      <c r="AY107" s="7"/>
      <c r="AZ107" s="7"/>
      <c r="BA107" s="7"/>
      <c r="BB107" s="7"/>
      <c r="BC107" s="7"/>
      <c r="BD107" s="5"/>
      <c r="BE107" s="7"/>
      <c r="BF107" s="7"/>
      <c r="BG107" s="7"/>
      <c r="BH107" s="7"/>
      <c r="BI107" s="7"/>
    </row>
    <row r="108" spans="1:63" s="1" customFormat="1" x14ac:dyDescent="0.25">
      <c r="B108" s="5"/>
      <c r="C108" s="5"/>
      <c r="D108" s="5"/>
      <c r="E108" s="7"/>
      <c r="F108" s="7"/>
      <c r="G108" s="7"/>
      <c r="H108" s="5"/>
      <c r="I108" s="7"/>
      <c r="J108" s="7"/>
      <c r="K108" s="7"/>
      <c r="L108" s="7"/>
      <c r="M108" s="7"/>
      <c r="N108" s="5"/>
      <c r="O108" s="7"/>
      <c r="P108" s="7"/>
      <c r="Q108" s="7"/>
      <c r="R108" s="7"/>
      <c r="S108" s="7"/>
      <c r="T108" s="5"/>
      <c r="U108" s="7"/>
      <c r="V108" s="7"/>
      <c r="W108" s="7"/>
      <c r="X108" s="7"/>
      <c r="Y108" s="7"/>
      <c r="Z108" s="5"/>
      <c r="AA108" s="7"/>
      <c r="AB108" s="7"/>
      <c r="AC108" s="7"/>
      <c r="AD108" s="7"/>
      <c r="AE108" s="7"/>
      <c r="AF108" s="5"/>
      <c r="AG108" s="7"/>
      <c r="AH108" s="7"/>
      <c r="AI108" s="7"/>
      <c r="AJ108" s="7"/>
      <c r="AK108" s="7"/>
      <c r="AL108" s="5"/>
      <c r="AM108" s="7"/>
      <c r="AN108" s="7"/>
      <c r="AO108" s="7"/>
      <c r="AP108" s="7"/>
      <c r="AQ108" s="7"/>
      <c r="AR108" s="5"/>
      <c r="AS108" s="7"/>
      <c r="AT108" s="7"/>
      <c r="AU108" s="7"/>
      <c r="AV108" s="7"/>
      <c r="AW108" s="7"/>
      <c r="AX108" s="5"/>
      <c r="AY108" s="7"/>
      <c r="AZ108" s="7"/>
      <c r="BA108" s="7"/>
      <c r="BB108" s="7"/>
      <c r="BC108" s="7"/>
      <c r="BD108" s="5"/>
      <c r="BE108" s="7"/>
      <c r="BF108" s="7"/>
      <c r="BG108" s="7"/>
      <c r="BH108" s="7"/>
      <c r="BI108" s="7"/>
    </row>
    <row r="109" spans="1:63" s="1" customFormat="1" x14ac:dyDescent="0.25">
      <c r="A109" s="29"/>
      <c r="B109" s="5"/>
      <c r="C109" s="5"/>
      <c r="D109" s="5"/>
      <c r="E109" s="7"/>
      <c r="F109" s="7"/>
      <c r="G109" s="7"/>
      <c r="H109" s="5"/>
      <c r="I109" s="7"/>
      <c r="J109" s="7"/>
      <c r="K109" s="7"/>
      <c r="L109" s="7"/>
      <c r="M109" s="7"/>
      <c r="N109" s="5"/>
      <c r="O109" s="7"/>
      <c r="P109" s="7"/>
      <c r="Q109" s="7"/>
      <c r="R109" s="7"/>
      <c r="S109" s="7"/>
      <c r="T109" s="5"/>
      <c r="U109" s="7"/>
      <c r="V109" s="7"/>
      <c r="W109" s="7"/>
      <c r="X109" s="7"/>
      <c r="Y109" s="7"/>
      <c r="Z109" s="5"/>
      <c r="AA109" s="7"/>
      <c r="AB109" s="7"/>
      <c r="AC109" s="7"/>
      <c r="AD109" s="7"/>
      <c r="AE109" s="7"/>
      <c r="AF109" s="5"/>
      <c r="AG109" s="7"/>
      <c r="AH109" s="7"/>
      <c r="AI109" s="7"/>
      <c r="AJ109" s="7"/>
      <c r="AK109" s="7"/>
      <c r="AL109" s="5"/>
      <c r="AM109" s="7"/>
      <c r="AN109" s="7"/>
      <c r="AO109" s="7"/>
      <c r="AP109" s="7"/>
      <c r="AQ109" s="7"/>
      <c r="AR109" s="5"/>
      <c r="AS109" s="7"/>
      <c r="AT109" s="7"/>
      <c r="AU109" s="7"/>
      <c r="AV109" s="7"/>
      <c r="AW109" s="7"/>
      <c r="AX109" s="5"/>
      <c r="AY109" s="7"/>
      <c r="AZ109" s="7"/>
      <c r="BA109" s="7"/>
      <c r="BB109" s="7"/>
      <c r="BC109" s="7"/>
      <c r="BD109" s="5"/>
      <c r="BE109" s="7"/>
      <c r="BF109" s="7"/>
      <c r="BG109" s="7"/>
      <c r="BH109" s="7"/>
      <c r="BI109" s="7"/>
    </row>
    <row r="110" spans="1:63" s="1" customFormat="1" ht="15" x14ac:dyDescent="0.25">
      <c r="A110" s="13"/>
      <c r="B110" s="5"/>
      <c r="C110" s="5"/>
      <c r="D110" s="5"/>
      <c r="E110" s="7"/>
      <c r="F110" s="7"/>
      <c r="G110" s="7"/>
      <c r="H110" s="5"/>
      <c r="I110" s="7"/>
      <c r="J110" s="7"/>
      <c r="K110" s="7"/>
      <c r="L110" s="7"/>
      <c r="M110" s="7"/>
      <c r="N110" s="5"/>
      <c r="O110" s="7"/>
      <c r="P110" s="7"/>
      <c r="Q110" s="7"/>
      <c r="R110" s="7"/>
      <c r="S110" s="7"/>
      <c r="T110" s="5"/>
      <c r="U110" s="7"/>
      <c r="V110" s="7"/>
      <c r="W110" s="7"/>
      <c r="X110" s="7"/>
      <c r="Y110" s="7"/>
      <c r="Z110" s="5"/>
      <c r="AA110" s="7"/>
      <c r="AB110" s="7"/>
      <c r="AC110" s="7"/>
      <c r="AD110" s="7"/>
      <c r="AE110" s="7"/>
      <c r="AF110" s="5"/>
      <c r="AG110" s="7"/>
      <c r="AH110" s="7"/>
      <c r="AI110" s="7"/>
      <c r="AJ110" s="7"/>
      <c r="AK110" s="7"/>
      <c r="AL110" s="5"/>
      <c r="AM110" s="7"/>
      <c r="AN110" s="7"/>
      <c r="AO110" s="7"/>
      <c r="AP110" s="7"/>
      <c r="AQ110" s="7"/>
      <c r="AR110" s="5"/>
      <c r="AS110" s="7"/>
      <c r="AT110" s="7"/>
      <c r="AU110" s="7"/>
      <c r="AV110" s="7"/>
      <c r="AW110" s="7"/>
      <c r="AX110" s="5"/>
      <c r="AY110" s="7"/>
      <c r="AZ110" s="7"/>
      <c r="BA110" s="7"/>
      <c r="BB110" s="7"/>
      <c r="BC110" s="7"/>
      <c r="BD110" s="5"/>
      <c r="BE110" s="7"/>
      <c r="BF110" s="7"/>
      <c r="BG110" s="7"/>
      <c r="BH110" s="7"/>
      <c r="BI110" s="7"/>
    </row>
    <row r="111" spans="1:63" x14ac:dyDescent="0.25">
      <c r="A111" s="10"/>
      <c r="W111" s="7"/>
      <c r="X111" s="7"/>
      <c r="Y111" s="7"/>
    </row>
    <row r="112" spans="1:63" x14ac:dyDescent="0.25">
      <c r="A112" s="10"/>
      <c r="W112" s="7"/>
      <c r="X112" s="7"/>
      <c r="Y112" s="7"/>
    </row>
    <row r="113" spans="1:25" x14ac:dyDescent="0.25">
      <c r="A113" s="10"/>
      <c r="W113" s="7"/>
      <c r="X113" s="7"/>
      <c r="Y113" s="7"/>
    </row>
    <row r="114" spans="1:25" x14ac:dyDescent="0.25">
      <c r="A114" s="10"/>
      <c r="W114" s="7"/>
      <c r="X114" s="7"/>
      <c r="Y114" s="7"/>
    </row>
    <row r="115" spans="1:25" x14ac:dyDescent="0.25">
      <c r="A115" s="10"/>
      <c r="W115" s="7"/>
      <c r="X115" s="7"/>
      <c r="Y115" s="7"/>
    </row>
    <row r="116" spans="1:25" x14ac:dyDescent="0.25">
      <c r="A116" s="10"/>
      <c r="W116" s="7"/>
      <c r="X116" s="7"/>
      <c r="Y116" s="7"/>
    </row>
    <row r="117" spans="1:25" x14ac:dyDescent="0.25">
      <c r="A117" s="10"/>
      <c r="W117" s="7"/>
      <c r="X117" s="7"/>
      <c r="Y117" s="7"/>
    </row>
    <row r="125" spans="1:25" x14ac:dyDescent="0.25">
      <c r="A125" s="10"/>
    </row>
    <row r="126" spans="1:25" x14ac:dyDescent="0.25">
      <c r="A126" s="15"/>
    </row>
    <row r="127" spans="1:25" ht="15" x14ac:dyDescent="0.25">
      <c r="A127" s="46"/>
    </row>
    <row r="128" spans="1:25" ht="15" x14ac:dyDescent="0.25">
      <c r="A128" s="46"/>
    </row>
  </sheetData>
  <autoFilter ref="A6:A97"/>
  <customSheetViews>
    <customSheetView guid="{9784C23B-239B-4CA0-A170-4E2FB957F671}" scale="90" fitToPage="1" printArea="1">
      <pane xSplit="1" ySplit="6" topLeftCell="B67" activePane="bottomRight" state="frozen"/>
      <selection pane="bottomRight" activeCell="J75" sqref="I75:J75"/>
      <pageMargins left="0" right="0" top="0" bottom="0" header="0.31496062992125984" footer="0.31496062992125984"/>
      <printOptions horizontalCentered="1"/>
      <pageSetup paperSize="9" fitToHeight="0" orientation="landscape" r:id="rId1"/>
    </customSheetView>
    <customSheetView guid="{8ED51EEE-9753-49F3-98DF-768537E83DAD}" scale="90" showPageBreaks="1" fitToPage="1" printArea="1">
      <pane xSplit="1" ySplit="6" topLeftCell="BG43" activePane="bottomRight" state="frozen"/>
      <selection pane="bottomRight" activeCell="CB55" sqref="CB55"/>
      <pageMargins left="0" right="0" top="0" bottom="0" header="0.31496062992125984" footer="0.31496062992125984"/>
      <printOptions horizontalCentered="1"/>
      <pageSetup paperSize="9" fitToHeight="0" orientation="landscape" r:id="rId2"/>
    </customSheetView>
    <customSheetView guid="{2AE1DCD3-CC85-4CD0-84E5-2766F4F3A78E}" scale="90" showPageBreaks="1" fitToPage="1" printArea="1">
      <pane xSplit="1" ySplit="6" topLeftCell="AM69" activePane="bottomRight" state="frozen"/>
      <selection pane="bottomRight" activeCell="BI85" sqref="BI85"/>
      <pageMargins left="0" right="0" top="0" bottom="0" header="0.31496062992125984" footer="0.31496062992125984"/>
      <printOptions horizontalCentered="1"/>
      <pageSetup paperSize="9" fitToHeight="0" orientation="landscape" r:id="rId3"/>
    </customSheetView>
    <customSheetView guid="{3D72D69E-3E0A-439E-9838-ECF5BA16EC9E}" scale="90" showPageBreaks="1" fitToPage="1" printArea="1" filter="1" showAutoFilter="1">
      <pane xSplit="1" ySplit="45" topLeftCell="AX47" activePane="bottomRight" state="frozen"/>
      <selection pane="bottomRight" activeCell="BI97" sqref="BI97"/>
      <pageMargins left="0" right="0" top="0" bottom="0" header="0.31496062992125984" footer="0.31496062992125984"/>
      <printOptions horizontalCentered="1"/>
      <pageSetup paperSize="9" fitToHeight="0" orientation="landscape" r:id="rId4"/>
      <autoFilter ref="A6:BZ85">
        <filterColumn colId="0">
          <filters>
            <filter val="ГУЗ «Ульяновская областная клиническая больница»"/>
          </filters>
        </filterColumn>
      </autoFilter>
    </customSheetView>
    <customSheetView guid="{EF89D82D-307D-41C5-8DC5-0AC0B8CDE711}" scale="90" showPageBreaks="1" fitToPage="1" printArea="1">
      <pane xSplit="1" ySplit="6" topLeftCell="AZ85" activePane="bottomRight" state="frozen"/>
      <selection pane="bottomRight" activeCell="BE117" sqref="BE117"/>
      <pageMargins left="0" right="0" top="0" bottom="0" header="0.31496062992125984" footer="0.31496062992125984"/>
      <printOptions horizontalCentered="1"/>
      <pageSetup paperSize="9" fitToHeight="0" orientation="landscape" r:id="rId5"/>
    </customSheetView>
  </customSheetViews>
  <mergeCells count="34">
    <mergeCell ref="A4:A5"/>
    <mergeCell ref="B5:D5"/>
    <mergeCell ref="E5:G5"/>
    <mergeCell ref="H5:J5"/>
    <mergeCell ref="Q5:S5"/>
    <mergeCell ref="BG5:BI5"/>
    <mergeCell ref="K5:M5"/>
    <mergeCell ref="N5:P5"/>
    <mergeCell ref="AC5:AE5"/>
    <mergeCell ref="AF5:AH5"/>
    <mergeCell ref="AL5:AN5"/>
    <mergeCell ref="AO5:AQ5"/>
    <mergeCell ref="AR5:AT5"/>
    <mergeCell ref="AU5:AW5"/>
    <mergeCell ref="T5:V5"/>
    <mergeCell ref="AI5:AK5"/>
    <mergeCell ref="W5:Y5"/>
    <mergeCell ref="Z5:AB5"/>
    <mergeCell ref="AX1:BK1"/>
    <mergeCell ref="AX2:BK2"/>
    <mergeCell ref="BD4:BI4"/>
    <mergeCell ref="B4:G4"/>
    <mergeCell ref="H4:M4"/>
    <mergeCell ref="N4:S4"/>
    <mergeCell ref="T4:Y4"/>
    <mergeCell ref="Z4:AE4"/>
    <mergeCell ref="AF4:AK4"/>
    <mergeCell ref="AL4:AQ4"/>
    <mergeCell ref="AR4:AW4"/>
    <mergeCell ref="AX4:BC4"/>
    <mergeCell ref="BK4:BK5"/>
    <mergeCell ref="AX5:AZ5"/>
    <mergeCell ref="BA5:BC5"/>
    <mergeCell ref="BD5:BF5"/>
  </mergeCells>
  <printOptions horizontalCentered="1"/>
  <pageMargins left="0" right="0" top="0" bottom="0" header="0.31496062992125984" footer="0.31496062992125984"/>
  <pageSetup paperSize="9" fitToHeight="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M114"/>
  <sheetViews>
    <sheetView zoomScale="90" zoomScaleNormal="90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B102" sqref="B102"/>
    </sheetView>
  </sheetViews>
  <sheetFormatPr defaultRowHeight="12.75" x14ac:dyDescent="0.25"/>
  <cols>
    <col min="1" max="1" width="48.28515625" style="28" customWidth="1"/>
    <col min="2" max="2" width="8.85546875" style="27" bestFit="1" customWidth="1"/>
    <col min="3" max="3" width="6.42578125" style="27" bestFit="1" customWidth="1"/>
    <col min="4" max="4" width="7.42578125" style="27" bestFit="1" customWidth="1"/>
    <col min="5" max="7" width="13.42578125" style="26" bestFit="1" customWidth="1"/>
    <col min="8" max="8" width="8.85546875" style="27" bestFit="1" customWidth="1"/>
    <col min="9" max="9" width="7.42578125" style="26" bestFit="1" customWidth="1"/>
    <col min="10" max="10" width="8.85546875" style="26" bestFit="1" customWidth="1"/>
    <col min="11" max="13" width="13.42578125" style="26" bestFit="1" customWidth="1"/>
    <col min="14" max="14" width="7.140625" style="27" customWidth="1"/>
    <col min="15" max="15" width="7" style="26" customWidth="1"/>
    <col min="16" max="16" width="7.140625" style="26" customWidth="1"/>
    <col min="17" max="17" width="13" style="26" customWidth="1"/>
    <col min="18" max="18" width="11.85546875" style="26" customWidth="1"/>
    <col min="19" max="19" width="12.5703125" style="26" customWidth="1"/>
    <col min="20" max="20" width="7.42578125" style="27" bestFit="1" customWidth="1"/>
    <col min="21" max="22" width="7.42578125" style="26" bestFit="1" customWidth="1"/>
    <col min="23" max="23" width="13.42578125" style="26" bestFit="1" customWidth="1"/>
    <col min="24" max="25" width="13" style="26" customWidth="1"/>
    <col min="26" max="26" width="8.85546875" style="27" bestFit="1" customWidth="1"/>
    <col min="27" max="27" width="7.42578125" style="26" bestFit="1" customWidth="1"/>
    <col min="28" max="28" width="8.85546875" style="26" bestFit="1" customWidth="1"/>
    <col min="29" max="29" width="14.28515625" style="26" customWidth="1"/>
    <col min="30" max="30" width="13.42578125" style="26" bestFit="1" customWidth="1"/>
    <col min="31" max="31" width="14.85546875" style="26" customWidth="1"/>
    <col min="32" max="32" width="7.42578125" style="27" bestFit="1" customWidth="1"/>
    <col min="33" max="34" width="7.42578125" style="26" bestFit="1" customWidth="1"/>
    <col min="35" max="35" width="13.42578125" style="26" bestFit="1" customWidth="1"/>
    <col min="36" max="36" width="12.28515625" style="26" bestFit="1" customWidth="1"/>
    <col min="37" max="37" width="13.42578125" style="26" bestFit="1" customWidth="1"/>
    <col min="38" max="38" width="7.42578125" style="27" bestFit="1" customWidth="1"/>
    <col min="39" max="39" width="8.42578125" style="26" customWidth="1"/>
    <col min="40" max="40" width="9" style="26" customWidth="1"/>
    <col min="41" max="43" width="14.85546875" style="26" bestFit="1" customWidth="1"/>
    <col min="44" max="44" width="6.42578125" style="27" bestFit="1" customWidth="1"/>
    <col min="45" max="46" width="9.28515625" style="26" bestFit="1" customWidth="1"/>
    <col min="47" max="49" width="13.42578125" style="26" bestFit="1" customWidth="1"/>
    <col min="50" max="50" width="7.42578125" style="27" bestFit="1" customWidth="1"/>
    <col min="51" max="52" width="7.42578125" style="26" bestFit="1" customWidth="1"/>
    <col min="53" max="53" width="13.42578125" style="26" bestFit="1" customWidth="1"/>
    <col min="54" max="54" width="12.28515625" style="26" bestFit="1" customWidth="1"/>
    <col min="55" max="55" width="13.42578125" style="26" bestFit="1" customWidth="1"/>
    <col min="56" max="56" width="7.42578125" style="27" bestFit="1" customWidth="1"/>
    <col min="57" max="58" width="7.42578125" style="26" bestFit="1" customWidth="1"/>
    <col min="59" max="59" width="13.42578125" style="26" customWidth="1"/>
    <col min="60" max="61" width="13.42578125" style="26" bestFit="1" customWidth="1"/>
    <col min="62" max="62" width="2.7109375" style="28" customWidth="1"/>
    <col min="63" max="63" width="19.140625" style="28" customWidth="1"/>
    <col min="64" max="64" width="18.28515625" style="28" customWidth="1"/>
    <col min="65" max="65" width="14.85546875" style="1" hidden="1" customWidth="1"/>
    <col min="66" max="66" width="13.85546875" style="1" hidden="1" customWidth="1"/>
    <col min="67" max="67" width="4.42578125" style="1" customWidth="1"/>
    <col min="68" max="68" width="9.28515625" style="28" customWidth="1"/>
    <col min="69" max="70" width="8.140625" style="28" customWidth="1"/>
    <col min="71" max="73" width="13.28515625" style="4" customWidth="1"/>
    <col min="74" max="74" width="8.7109375" style="28" customWidth="1"/>
    <col min="75" max="75" width="8.140625" style="28" customWidth="1"/>
    <col min="76" max="76" width="9" style="28" customWidth="1"/>
    <col min="77" max="77" width="12.85546875" style="28" customWidth="1"/>
    <col min="78" max="78" width="12.7109375" style="28" customWidth="1"/>
    <col min="79" max="79" width="13" style="28" customWidth="1"/>
    <col min="80" max="82" width="8.140625" style="28" customWidth="1"/>
    <col min="83" max="83" width="14" style="28" customWidth="1"/>
    <col min="84" max="84" width="12.140625" style="28" customWidth="1"/>
    <col min="85" max="85" width="13.85546875" style="28" customWidth="1"/>
    <col min="86" max="88" width="8.140625" style="28" customWidth="1"/>
    <col min="89" max="89" width="13.42578125" style="28" customWidth="1"/>
    <col min="90" max="90" width="13.85546875" style="28" customWidth="1"/>
    <col min="91" max="91" width="14.7109375" style="28" customWidth="1"/>
    <col min="92" max="92" width="8.5703125" style="28" customWidth="1"/>
    <col min="93" max="93" width="8.140625" style="28" customWidth="1"/>
    <col min="94" max="94" width="8.5703125" style="28" customWidth="1"/>
    <col min="95" max="95" width="15.42578125" style="28" customWidth="1"/>
    <col min="96" max="96" width="14.140625" style="28" customWidth="1"/>
    <col min="97" max="97" width="14.42578125" style="28" customWidth="1"/>
    <col min="98" max="100" width="8.140625" style="28" customWidth="1"/>
    <col min="101" max="101" width="12.85546875" style="28" customWidth="1"/>
    <col min="102" max="102" width="13.28515625" style="28" customWidth="1"/>
    <col min="103" max="103" width="13" style="28" customWidth="1"/>
    <col min="104" max="106" width="8.140625" style="28" customWidth="1"/>
    <col min="107" max="107" width="15.28515625" style="28" customWidth="1"/>
    <col min="108" max="108" width="14.5703125" style="28" customWidth="1"/>
    <col min="109" max="109" width="15.28515625" style="28" customWidth="1"/>
    <col min="110" max="112" width="8.140625" style="28" customWidth="1"/>
    <col min="113" max="115" width="12.85546875" style="28" customWidth="1"/>
    <col min="116" max="118" width="8.140625" style="28" customWidth="1"/>
    <col min="119" max="121" width="12.85546875" style="28" customWidth="1"/>
    <col min="122" max="124" width="8.140625" style="28" customWidth="1"/>
    <col min="125" max="127" width="13.42578125" style="28" customWidth="1"/>
    <col min="128" max="128" width="4.7109375" style="28" customWidth="1"/>
    <col min="129" max="129" width="9.42578125" style="26" bestFit="1" customWidth="1"/>
    <col min="130" max="131" width="9.140625" style="26"/>
    <col min="132" max="132" width="15" style="26" customWidth="1"/>
    <col min="133" max="133" width="14.85546875" style="26" customWidth="1"/>
    <col min="134" max="134" width="15.140625" style="26" customWidth="1"/>
    <col min="135" max="135" width="13.85546875" style="26" hidden="1" customWidth="1"/>
    <col min="136" max="136" width="9.140625" style="28" hidden="1" customWidth="1"/>
    <col min="137" max="137" width="12.5703125" style="28" hidden="1" customWidth="1"/>
    <col min="138" max="138" width="11" style="28" customWidth="1"/>
    <col min="139" max="139" width="11.42578125" style="84" customWidth="1"/>
    <col min="140" max="140" width="15" style="28" customWidth="1"/>
    <col min="141" max="141" width="13.28515625" style="28" customWidth="1"/>
    <col min="142" max="142" width="14.85546875" style="28" customWidth="1"/>
    <col min="143" max="143" width="11.85546875" style="28" bestFit="1" customWidth="1"/>
    <col min="144" max="16384" width="9.140625" style="28"/>
  </cols>
  <sheetData>
    <row r="1" spans="1:140" ht="26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165" t="s">
        <v>137</v>
      </c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</row>
    <row r="2" spans="1:140" ht="40.5" customHeight="1" x14ac:dyDescent="0.25">
      <c r="A2" s="116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117"/>
      <c r="AN2" s="117"/>
      <c r="AO2" s="78"/>
      <c r="AP2" s="78"/>
      <c r="AQ2" s="78"/>
      <c r="AR2" s="78"/>
      <c r="AS2" s="119"/>
      <c r="AT2" s="119"/>
      <c r="AU2" s="78"/>
      <c r="AV2" s="78"/>
      <c r="AW2" s="78"/>
      <c r="AX2" s="164" t="s">
        <v>121</v>
      </c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</row>
    <row r="3" spans="1:140" ht="20.25" customHeight="1" x14ac:dyDescent="0.25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80"/>
      <c r="AY3" s="80"/>
      <c r="AZ3" s="80"/>
      <c r="BA3" s="97"/>
      <c r="BB3" s="98"/>
      <c r="BC3" s="98"/>
      <c r="BD3" s="80"/>
      <c r="BE3" s="80"/>
      <c r="BF3" s="80"/>
      <c r="BG3" s="80"/>
      <c r="BH3" s="80"/>
      <c r="BI3" s="80"/>
      <c r="BJ3" s="80"/>
      <c r="BK3" s="80"/>
      <c r="BL3" s="81" t="s">
        <v>69</v>
      </c>
      <c r="BP3" s="196" t="s">
        <v>136</v>
      </c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</row>
    <row r="4" spans="1:140" ht="45" customHeight="1" x14ac:dyDescent="0.25">
      <c r="A4" s="189" t="s">
        <v>3</v>
      </c>
      <c r="B4" s="166" t="s">
        <v>0</v>
      </c>
      <c r="C4" s="166"/>
      <c r="D4" s="166"/>
      <c r="E4" s="166"/>
      <c r="F4" s="166"/>
      <c r="G4" s="166"/>
      <c r="H4" s="166" t="s">
        <v>118</v>
      </c>
      <c r="I4" s="166"/>
      <c r="J4" s="166"/>
      <c r="K4" s="166"/>
      <c r="L4" s="166"/>
      <c r="M4" s="166"/>
      <c r="N4" s="166" t="s">
        <v>68</v>
      </c>
      <c r="O4" s="166"/>
      <c r="P4" s="166"/>
      <c r="Q4" s="166"/>
      <c r="R4" s="166"/>
      <c r="S4" s="166"/>
      <c r="T4" s="166" t="s">
        <v>138</v>
      </c>
      <c r="U4" s="166"/>
      <c r="V4" s="166"/>
      <c r="W4" s="166"/>
      <c r="X4" s="166"/>
      <c r="Y4" s="166"/>
      <c r="Z4" s="166" t="s">
        <v>66</v>
      </c>
      <c r="AA4" s="166"/>
      <c r="AB4" s="166"/>
      <c r="AC4" s="166"/>
      <c r="AD4" s="166"/>
      <c r="AE4" s="166"/>
      <c r="AF4" s="166" t="s">
        <v>64</v>
      </c>
      <c r="AG4" s="166"/>
      <c r="AH4" s="166"/>
      <c r="AI4" s="166"/>
      <c r="AJ4" s="166"/>
      <c r="AK4" s="166"/>
      <c r="AL4" s="166" t="s">
        <v>10</v>
      </c>
      <c r="AM4" s="166"/>
      <c r="AN4" s="166"/>
      <c r="AO4" s="166"/>
      <c r="AP4" s="166"/>
      <c r="AQ4" s="166"/>
      <c r="AR4" s="166" t="s">
        <v>119</v>
      </c>
      <c r="AS4" s="166"/>
      <c r="AT4" s="166"/>
      <c r="AU4" s="166"/>
      <c r="AV4" s="166"/>
      <c r="AW4" s="166"/>
      <c r="AX4" s="166" t="s">
        <v>67</v>
      </c>
      <c r="AY4" s="166"/>
      <c r="AZ4" s="166"/>
      <c r="BA4" s="166"/>
      <c r="BB4" s="166"/>
      <c r="BC4" s="166"/>
      <c r="BD4" s="166" t="s">
        <v>65</v>
      </c>
      <c r="BE4" s="166"/>
      <c r="BF4" s="166"/>
      <c r="BG4" s="166"/>
      <c r="BH4" s="166"/>
      <c r="BI4" s="166"/>
      <c r="BK4" s="168" t="s">
        <v>123</v>
      </c>
      <c r="BL4" s="190" t="s">
        <v>124</v>
      </c>
      <c r="BP4" s="197" t="s">
        <v>0</v>
      </c>
      <c r="BQ4" s="197"/>
      <c r="BR4" s="197"/>
      <c r="BS4" s="197"/>
      <c r="BT4" s="197"/>
      <c r="BU4" s="197"/>
      <c r="BV4" s="197" t="s">
        <v>118</v>
      </c>
      <c r="BW4" s="197"/>
      <c r="BX4" s="197"/>
      <c r="BY4" s="197"/>
      <c r="BZ4" s="197"/>
      <c r="CA4" s="197"/>
      <c r="CB4" s="197" t="s">
        <v>68</v>
      </c>
      <c r="CC4" s="197"/>
      <c r="CD4" s="197"/>
      <c r="CE4" s="197"/>
      <c r="CF4" s="197"/>
      <c r="CG4" s="197"/>
      <c r="CH4" s="197" t="s">
        <v>117</v>
      </c>
      <c r="CI4" s="197"/>
      <c r="CJ4" s="197"/>
      <c r="CK4" s="197"/>
      <c r="CL4" s="197"/>
      <c r="CM4" s="197"/>
      <c r="CN4" s="197" t="s">
        <v>66</v>
      </c>
      <c r="CO4" s="197"/>
      <c r="CP4" s="197"/>
      <c r="CQ4" s="197"/>
      <c r="CR4" s="197"/>
      <c r="CS4" s="197"/>
      <c r="CT4" s="197" t="s">
        <v>64</v>
      </c>
      <c r="CU4" s="197"/>
      <c r="CV4" s="197"/>
      <c r="CW4" s="197"/>
      <c r="CX4" s="197"/>
      <c r="CY4" s="197"/>
      <c r="CZ4" s="197" t="s">
        <v>10</v>
      </c>
      <c r="DA4" s="197"/>
      <c r="DB4" s="197"/>
      <c r="DC4" s="197"/>
      <c r="DD4" s="197"/>
      <c r="DE4" s="197"/>
      <c r="DF4" s="197" t="s">
        <v>119</v>
      </c>
      <c r="DG4" s="197"/>
      <c r="DH4" s="197"/>
      <c r="DI4" s="197"/>
      <c r="DJ4" s="197"/>
      <c r="DK4" s="197"/>
      <c r="DL4" s="197" t="s">
        <v>67</v>
      </c>
      <c r="DM4" s="197"/>
      <c r="DN4" s="197"/>
      <c r="DO4" s="197"/>
      <c r="DP4" s="197"/>
      <c r="DQ4" s="197"/>
      <c r="DR4" s="197" t="s">
        <v>65</v>
      </c>
      <c r="DS4" s="197"/>
      <c r="DT4" s="197"/>
      <c r="DU4" s="197"/>
      <c r="DV4" s="197"/>
      <c r="DW4" s="197"/>
      <c r="DY4" s="185" t="s">
        <v>126</v>
      </c>
      <c r="DZ4" s="186"/>
      <c r="EA4" s="186"/>
      <c r="EB4" s="192" t="s">
        <v>127</v>
      </c>
      <c r="EC4" s="193"/>
      <c r="ED4" s="193"/>
      <c r="EE4" s="195" t="s">
        <v>70</v>
      </c>
      <c r="EF4" s="195"/>
      <c r="EG4" s="195"/>
    </row>
    <row r="5" spans="1:140" ht="57.75" customHeight="1" x14ac:dyDescent="0.25">
      <c r="A5" s="189"/>
      <c r="B5" s="167" t="s">
        <v>62</v>
      </c>
      <c r="C5" s="167"/>
      <c r="D5" s="167"/>
      <c r="E5" s="168" t="s">
        <v>63</v>
      </c>
      <c r="F5" s="169"/>
      <c r="G5" s="169"/>
      <c r="H5" s="170" t="s">
        <v>62</v>
      </c>
      <c r="I5" s="170"/>
      <c r="J5" s="170"/>
      <c r="K5" s="168" t="s">
        <v>63</v>
      </c>
      <c r="L5" s="169"/>
      <c r="M5" s="169"/>
      <c r="N5" s="170" t="s">
        <v>62</v>
      </c>
      <c r="O5" s="170"/>
      <c r="P5" s="170"/>
      <c r="Q5" s="168" t="s">
        <v>63</v>
      </c>
      <c r="R5" s="169"/>
      <c r="S5" s="169"/>
      <c r="T5" s="170" t="s">
        <v>62</v>
      </c>
      <c r="U5" s="170"/>
      <c r="V5" s="170"/>
      <c r="W5" s="168" t="s">
        <v>63</v>
      </c>
      <c r="X5" s="169"/>
      <c r="Y5" s="169"/>
      <c r="Z5" s="170" t="s">
        <v>62</v>
      </c>
      <c r="AA5" s="170"/>
      <c r="AB5" s="170"/>
      <c r="AC5" s="168" t="s">
        <v>63</v>
      </c>
      <c r="AD5" s="169"/>
      <c r="AE5" s="169"/>
      <c r="AF5" s="170" t="s">
        <v>62</v>
      </c>
      <c r="AG5" s="170"/>
      <c r="AH5" s="170"/>
      <c r="AI5" s="168" t="s">
        <v>63</v>
      </c>
      <c r="AJ5" s="169"/>
      <c r="AK5" s="169"/>
      <c r="AL5" s="170" t="s">
        <v>62</v>
      </c>
      <c r="AM5" s="170"/>
      <c r="AN5" s="170"/>
      <c r="AO5" s="168" t="s">
        <v>63</v>
      </c>
      <c r="AP5" s="169"/>
      <c r="AQ5" s="169"/>
      <c r="AR5" s="170" t="s">
        <v>62</v>
      </c>
      <c r="AS5" s="170"/>
      <c r="AT5" s="170"/>
      <c r="AU5" s="168" t="s">
        <v>63</v>
      </c>
      <c r="AV5" s="169"/>
      <c r="AW5" s="169"/>
      <c r="AX5" s="170" t="s">
        <v>62</v>
      </c>
      <c r="AY5" s="170"/>
      <c r="AZ5" s="170"/>
      <c r="BA5" s="168" t="s">
        <v>63</v>
      </c>
      <c r="BB5" s="169"/>
      <c r="BC5" s="169"/>
      <c r="BD5" s="170" t="s">
        <v>62</v>
      </c>
      <c r="BE5" s="170"/>
      <c r="BF5" s="170"/>
      <c r="BG5" s="168" t="s">
        <v>63</v>
      </c>
      <c r="BH5" s="169"/>
      <c r="BI5" s="169"/>
      <c r="BK5" s="169"/>
      <c r="BL5" s="191"/>
      <c r="BP5" s="188" t="s">
        <v>77</v>
      </c>
      <c r="BQ5" s="188"/>
      <c r="BR5" s="188"/>
      <c r="BS5" s="168" t="s">
        <v>125</v>
      </c>
      <c r="BT5" s="169"/>
      <c r="BU5" s="169"/>
      <c r="BV5" s="188" t="s">
        <v>77</v>
      </c>
      <c r="BW5" s="188"/>
      <c r="BX5" s="188"/>
      <c r="BY5" s="168" t="s">
        <v>125</v>
      </c>
      <c r="BZ5" s="169"/>
      <c r="CA5" s="169"/>
      <c r="CB5" s="188" t="s">
        <v>77</v>
      </c>
      <c r="CC5" s="188"/>
      <c r="CD5" s="188"/>
      <c r="CE5" s="168" t="s">
        <v>125</v>
      </c>
      <c r="CF5" s="169"/>
      <c r="CG5" s="169"/>
      <c r="CH5" s="188" t="s">
        <v>77</v>
      </c>
      <c r="CI5" s="188"/>
      <c r="CJ5" s="188"/>
      <c r="CK5" s="168" t="s">
        <v>125</v>
      </c>
      <c r="CL5" s="169"/>
      <c r="CM5" s="169"/>
      <c r="CN5" s="188" t="s">
        <v>77</v>
      </c>
      <c r="CO5" s="188"/>
      <c r="CP5" s="188"/>
      <c r="CQ5" s="168" t="s">
        <v>125</v>
      </c>
      <c r="CR5" s="169"/>
      <c r="CS5" s="169"/>
      <c r="CT5" s="188" t="s">
        <v>77</v>
      </c>
      <c r="CU5" s="188"/>
      <c r="CV5" s="188"/>
      <c r="CW5" s="168" t="s">
        <v>125</v>
      </c>
      <c r="CX5" s="169"/>
      <c r="CY5" s="169"/>
      <c r="CZ5" s="188" t="s">
        <v>77</v>
      </c>
      <c r="DA5" s="188"/>
      <c r="DB5" s="188"/>
      <c r="DC5" s="168" t="s">
        <v>125</v>
      </c>
      <c r="DD5" s="169"/>
      <c r="DE5" s="169"/>
      <c r="DF5" s="188" t="s">
        <v>77</v>
      </c>
      <c r="DG5" s="188"/>
      <c r="DH5" s="188"/>
      <c r="DI5" s="168" t="s">
        <v>125</v>
      </c>
      <c r="DJ5" s="169"/>
      <c r="DK5" s="169"/>
      <c r="DL5" s="188" t="s">
        <v>77</v>
      </c>
      <c r="DM5" s="188"/>
      <c r="DN5" s="188"/>
      <c r="DO5" s="168" t="s">
        <v>125</v>
      </c>
      <c r="DP5" s="169"/>
      <c r="DQ5" s="169"/>
      <c r="DR5" s="188" t="s">
        <v>77</v>
      </c>
      <c r="DS5" s="188"/>
      <c r="DT5" s="188"/>
      <c r="DU5" s="168" t="s">
        <v>125</v>
      </c>
      <c r="DV5" s="169"/>
      <c r="DW5" s="169"/>
      <c r="DY5" s="187"/>
      <c r="DZ5" s="187"/>
      <c r="EA5" s="187"/>
      <c r="EB5" s="194"/>
      <c r="EC5" s="194"/>
      <c r="ED5" s="194"/>
      <c r="EE5" s="195"/>
      <c r="EF5" s="195"/>
      <c r="EG5" s="195"/>
    </row>
    <row r="6" spans="1:140" ht="15" x14ac:dyDescent="0.25">
      <c r="A6" s="8"/>
      <c r="B6" s="17" t="s">
        <v>1</v>
      </c>
      <c r="C6" s="17" t="s">
        <v>4</v>
      </c>
      <c r="D6" s="17" t="s">
        <v>5</v>
      </c>
      <c r="E6" s="52" t="s">
        <v>1</v>
      </c>
      <c r="F6" s="52" t="s">
        <v>4</v>
      </c>
      <c r="G6" s="52" t="s">
        <v>5</v>
      </c>
      <c r="H6" s="17" t="s">
        <v>1</v>
      </c>
      <c r="I6" s="60" t="s">
        <v>4</v>
      </c>
      <c r="J6" s="60" t="s">
        <v>5</v>
      </c>
      <c r="K6" s="52" t="s">
        <v>1</v>
      </c>
      <c r="L6" s="52" t="s">
        <v>4</v>
      </c>
      <c r="M6" s="52" t="s">
        <v>5</v>
      </c>
      <c r="N6" s="17" t="s">
        <v>1</v>
      </c>
      <c r="O6" s="60" t="s">
        <v>4</v>
      </c>
      <c r="P6" s="60" t="s">
        <v>5</v>
      </c>
      <c r="Q6" s="52" t="s">
        <v>1</v>
      </c>
      <c r="R6" s="52" t="s">
        <v>4</v>
      </c>
      <c r="S6" s="52" t="s">
        <v>5</v>
      </c>
      <c r="T6" s="17" t="s">
        <v>1</v>
      </c>
      <c r="U6" s="60" t="s">
        <v>4</v>
      </c>
      <c r="V6" s="60" t="s">
        <v>5</v>
      </c>
      <c r="W6" s="52" t="s">
        <v>1</v>
      </c>
      <c r="X6" s="52" t="s">
        <v>4</v>
      </c>
      <c r="Y6" s="52" t="s">
        <v>5</v>
      </c>
      <c r="Z6" s="17" t="s">
        <v>1</v>
      </c>
      <c r="AA6" s="60" t="s">
        <v>4</v>
      </c>
      <c r="AB6" s="60" t="s">
        <v>5</v>
      </c>
      <c r="AC6" s="52" t="s">
        <v>1</v>
      </c>
      <c r="AD6" s="52" t="s">
        <v>4</v>
      </c>
      <c r="AE6" s="52" t="s">
        <v>5</v>
      </c>
      <c r="AF6" s="17" t="s">
        <v>1</v>
      </c>
      <c r="AG6" s="60" t="s">
        <v>4</v>
      </c>
      <c r="AH6" s="60" t="s">
        <v>5</v>
      </c>
      <c r="AI6" s="52" t="s">
        <v>1</v>
      </c>
      <c r="AJ6" s="52" t="s">
        <v>4</v>
      </c>
      <c r="AK6" s="52" t="s">
        <v>5</v>
      </c>
      <c r="AL6" s="17" t="s">
        <v>1</v>
      </c>
      <c r="AM6" s="60" t="s">
        <v>4</v>
      </c>
      <c r="AN6" s="60" t="s">
        <v>5</v>
      </c>
      <c r="AO6" s="52" t="s">
        <v>1</v>
      </c>
      <c r="AP6" s="52" t="s">
        <v>4</v>
      </c>
      <c r="AQ6" s="52" t="s">
        <v>5</v>
      </c>
      <c r="AR6" s="17" t="s">
        <v>1</v>
      </c>
      <c r="AS6" s="60" t="s">
        <v>4</v>
      </c>
      <c r="AT6" s="60" t="s">
        <v>5</v>
      </c>
      <c r="AU6" s="52" t="s">
        <v>1</v>
      </c>
      <c r="AV6" s="52" t="s">
        <v>4</v>
      </c>
      <c r="AW6" s="52" t="s">
        <v>5</v>
      </c>
      <c r="AX6" s="17" t="s">
        <v>1</v>
      </c>
      <c r="AY6" s="60" t="s">
        <v>4</v>
      </c>
      <c r="AZ6" s="60" t="s">
        <v>5</v>
      </c>
      <c r="BA6" s="52" t="s">
        <v>1</v>
      </c>
      <c r="BB6" s="52" t="s">
        <v>4</v>
      </c>
      <c r="BC6" s="52" t="s">
        <v>5</v>
      </c>
      <c r="BD6" s="17" t="s">
        <v>1</v>
      </c>
      <c r="BE6" s="60" t="s">
        <v>4</v>
      </c>
      <c r="BF6" s="60" t="s">
        <v>5</v>
      </c>
      <c r="BG6" s="52" t="s">
        <v>1</v>
      </c>
      <c r="BH6" s="52" t="s">
        <v>4</v>
      </c>
      <c r="BI6" s="52" t="s">
        <v>5</v>
      </c>
      <c r="BK6" s="54"/>
      <c r="BL6" s="57"/>
      <c r="BP6" s="17" t="s">
        <v>1</v>
      </c>
      <c r="BQ6" s="60" t="s">
        <v>4</v>
      </c>
      <c r="BR6" s="60" t="s">
        <v>5</v>
      </c>
      <c r="BS6" s="101" t="s">
        <v>1</v>
      </c>
      <c r="BT6" s="101" t="s">
        <v>4</v>
      </c>
      <c r="BU6" s="101" t="s">
        <v>5</v>
      </c>
      <c r="BV6" s="17" t="s">
        <v>1</v>
      </c>
      <c r="BW6" s="60" t="s">
        <v>4</v>
      </c>
      <c r="BX6" s="60" t="s">
        <v>5</v>
      </c>
      <c r="BY6" s="101" t="s">
        <v>1</v>
      </c>
      <c r="BZ6" s="101" t="s">
        <v>4</v>
      </c>
      <c r="CA6" s="101" t="s">
        <v>5</v>
      </c>
      <c r="CB6" s="17" t="s">
        <v>1</v>
      </c>
      <c r="CC6" s="60" t="s">
        <v>4</v>
      </c>
      <c r="CD6" s="60" t="s">
        <v>5</v>
      </c>
      <c r="CE6" s="101" t="s">
        <v>1</v>
      </c>
      <c r="CF6" s="101" t="s">
        <v>4</v>
      </c>
      <c r="CG6" s="101" t="s">
        <v>5</v>
      </c>
      <c r="CH6" s="17" t="s">
        <v>1</v>
      </c>
      <c r="CI6" s="60" t="s">
        <v>4</v>
      </c>
      <c r="CJ6" s="60" t="s">
        <v>5</v>
      </c>
      <c r="CK6" s="101" t="s">
        <v>1</v>
      </c>
      <c r="CL6" s="101" t="s">
        <v>4</v>
      </c>
      <c r="CM6" s="101" t="s">
        <v>5</v>
      </c>
      <c r="CN6" s="17" t="s">
        <v>1</v>
      </c>
      <c r="CO6" s="60" t="s">
        <v>4</v>
      </c>
      <c r="CP6" s="60" t="s">
        <v>5</v>
      </c>
      <c r="CQ6" s="101" t="s">
        <v>1</v>
      </c>
      <c r="CR6" s="101" t="s">
        <v>4</v>
      </c>
      <c r="CS6" s="101" t="s">
        <v>5</v>
      </c>
      <c r="CT6" s="17" t="s">
        <v>1</v>
      </c>
      <c r="CU6" s="60" t="s">
        <v>4</v>
      </c>
      <c r="CV6" s="60" t="s">
        <v>5</v>
      </c>
      <c r="CW6" s="101" t="s">
        <v>1</v>
      </c>
      <c r="CX6" s="101" t="s">
        <v>4</v>
      </c>
      <c r="CY6" s="101" t="s">
        <v>5</v>
      </c>
      <c r="CZ6" s="17" t="s">
        <v>1</v>
      </c>
      <c r="DA6" s="60" t="s">
        <v>4</v>
      </c>
      <c r="DB6" s="60" t="s">
        <v>5</v>
      </c>
      <c r="DC6" s="101" t="s">
        <v>1</v>
      </c>
      <c r="DD6" s="101" t="s">
        <v>4</v>
      </c>
      <c r="DE6" s="101" t="s">
        <v>5</v>
      </c>
      <c r="DF6" s="17" t="s">
        <v>1</v>
      </c>
      <c r="DG6" s="60" t="s">
        <v>4</v>
      </c>
      <c r="DH6" s="60" t="s">
        <v>5</v>
      </c>
      <c r="DI6" s="101" t="s">
        <v>1</v>
      </c>
      <c r="DJ6" s="101" t="s">
        <v>4</v>
      </c>
      <c r="DK6" s="101" t="s">
        <v>5</v>
      </c>
      <c r="DL6" s="17" t="s">
        <v>1</v>
      </c>
      <c r="DM6" s="60" t="s">
        <v>4</v>
      </c>
      <c r="DN6" s="60" t="s">
        <v>5</v>
      </c>
      <c r="DO6" s="101" t="s">
        <v>1</v>
      </c>
      <c r="DP6" s="101" t="s">
        <v>4</v>
      </c>
      <c r="DQ6" s="101" t="s">
        <v>5</v>
      </c>
      <c r="DR6" s="17" t="s">
        <v>1</v>
      </c>
      <c r="DS6" s="60" t="s">
        <v>4</v>
      </c>
      <c r="DT6" s="60" t="s">
        <v>5</v>
      </c>
      <c r="DU6" s="101" t="s">
        <v>1</v>
      </c>
      <c r="DV6" s="101" t="s">
        <v>4</v>
      </c>
      <c r="DW6" s="101" t="s">
        <v>5</v>
      </c>
      <c r="DY6" s="17" t="s">
        <v>1</v>
      </c>
      <c r="DZ6" s="60" t="s">
        <v>4</v>
      </c>
      <c r="EA6" s="60" t="s">
        <v>5</v>
      </c>
      <c r="EB6" s="101" t="s">
        <v>1</v>
      </c>
      <c r="EC6" s="101" t="s">
        <v>4</v>
      </c>
      <c r="ED6" s="101" t="s">
        <v>5</v>
      </c>
      <c r="EE6" s="95" t="s">
        <v>71</v>
      </c>
      <c r="EG6" s="95" t="s">
        <v>71</v>
      </c>
    </row>
    <row r="7" spans="1:140" s="33" customFormat="1" ht="15" x14ac:dyDescent="0.25">
      <c r="A7" s="21" t="s">
        <v>78</v>
      </c>
      <c r="B7" s="48">
        <f>C7+D7</f>
        <v>641</v>
      </c>
      <c r="C7" s="148">
        <v>378</v>
      </c>
      <c r="D7" s="148">
        <v>263</v>
      </c>
      <c r="E7" s="137">
        <f>F7+G7</f>
        <v>1071684.69</v>
      </c>
      <c r="F7" s="3">
        <v>631976.31000000006</v>
      </c>
      <c r="G7" s="3">
        <v>439708.38</v>
      </c>
      <c r="H7" s="51">
        <f>I7+J7</f>
        <v>748</v>
      </c>
      <c r="I7" s="148">
        <v>362</v>
      </c>
      <c r="J7" s="148">
        <v>386</v>
      </c>
      <c r="K7" s="137">
        <f t="shared" ref="K7:K19" si="0">L7+M7</f>
        <v>76514.489999999991</v>
      </c>
      <c r="L7" s="3">
        <v>37029.74</v>
      </c>
      <c r="M7" s="3">
        <v>39484.75</v>
      </c>
      <c r="N7" s="51"/>
      <c r="O7" s="32"/>
      <c r="P7" s="32"/>
      <c r="Q7" s="53"/>
      <c r="R7" s="32"/>
      <c r="S7" s="32"/>
      <c r="T7" s="51">
        <f t="shared" ref="T7:T8" si="1">U7+V7</f>
        <v>1139</v>
      </c>
      <c r="U7" s="31">
        <v>838</v>
      </c>
      <c r="V7" s="31">
        <v>301</v>
      </c>
      <c r="W7" s="137">
        <f t="shared" ref="W7:W19" si="2">X7+Y7</f>
        <v>1055665.3899999999</v>
      </c>
      <c r="X7" s="3">
        <v>776687.97</v>
      </c>
      <c r="Y7" s="3">
        <v>278977.42</v>
      </c>
      <c r="Z7" s="51">
        <f>AA7+AB7</f>
        <v>2832</v>
      </c>
      <c r="AA7" s="148">
        <v>1633</v>
      </c>
      <c r="AB7" s="148">
        <v>1199</v>
      </c>
      <c r="AC7" s="137">
        <f t="shared" ref="AC7:AC19" si="3">AD7+AE7</f>
        <v>1804479.47</v>
      </c>
      <c r="AD7" s="3">
        <v>1040506.7</v>
      </c>
      <c r="AE7" s="3">
        <v>763972.77</v>
      </c>
      <c r="AF7" s="51">
        <f t="shared" ref="AF7:AF8" si="4">AG7+AH7</f>
        <v>1017</v>
      </c>
      <c r="AG7" s="148">
        <v>597</v>
      </c>
      <c r="AH7" s="148">
        <v>420</v>
      </c>
      <c r="AI7" s="137">
        <f t="shared" ref="AI7:AI19" si="5">AJ7+AK7</f>
        <v>380534.58999999997</v>
      </c>
      <c r="AJ7" s="3">
        <v>223381.66</v>
      </c>
      <c r="AK7" s="3">
        <v>157152.93</v>
      </c>
      <c r="AL7" s="51">
        <f t="shared" ref="AL7:AL8" si="6">AM7+AN7</f>
        <v>255</v>
      </c>
      <c r="AM7" s="148">
        <v>151</v>
      </c>
      <c r="AN7" s="148">
        <v>104</v>
      </c>
      <c r="AO7" s="137">
        <f t="shared" ref="AO7:AO13" si="7">AP7+AQ7</f>
        <v>3438276.3099999996</v>
      </c>
      <c r="AP7" s="3">
        <v>2035998.91</v>
      </c>
      <c r="AQ7" s="3">
        <v>1402277.4</v>
      </c>
      <c r="AR7" s="51">
        <f>AS7+AT7</f>
        <v>87</v>
      </c>
      <c r="AS7" s="11">
        <v>48</v>
      </c>
      <c r="AT7" s="11">
        <v>39</v>
      </c>
      <c r="AU7" s="137">
        <f t="shared" ref="AU7:AU19" si="8">AV7+AW7</f>
        <v>549187.41</v>
      </c>
      <c r="AV7" s="3">
        <v>302999.95</v>
      </c>
      <c r="AW7" s="3">
        <v>246187.46</v>
      </c>
      <c r="AX7" s="51">
        <f t="shared" ref="AX7:AX8" si="9">AY7+AZ7</f>
        <v>1251</v>
      </c>
      <c r="AY7" s="31">
        <v>860</v>
      </c>
      <c r="AZ7" s="31">
        <v>391</v>
      </c>
      <c r="BA7" s="137">
        <f t="shared" ref="BA7:BA19" si="10">BB7+BC7</f>
        <v>124399.44</v>
      </c>
      <c r="BB7" s="3">
        <v>85518.399999999994</v>
      </c>
      <c r="BC7" s="3">
        <v>38881.040000000001</v>
      </c>
      <c r="BD7" s="51">
        <f t="shared" ref="BD7:BD8" si="11">BE7+BF7</f>
        <v>123</v>
      </c>
      <c r="BE7" s="31">
        <v>85</v>
      </c>
      <c r="BF7" s="31">
        <v>38</v>
      </c>
      <c r="BG7" s="137">
        <f t="shared" ref="BG7:BG10" si="12">BH7+BI7</f>
        <v>86262.36</v>
      </c>
      <c r="BH7" s="3">
        <v>59612.2</v>
      </c>
      <c r="BI7" s="3">
        <v>26650.16</v>
      </c>
      <c r="BK7" s="55">
        <f t="shared" ref="BK7:BK38" si="13">E7+K7+Q7+W7+AC7+AI7+AO7+AU7+BA7+BG7</f>
        <v>8587004.1499999985</v>
      </c>
      <c r="BL7" s="58">
        <f>' I КВАРТАЛ'!BK7+'II КВАРТАЛ '!BK7+' III КВАРТАЛ '!BK7+'IV КВАРТАЛ и СВОД V-мов и $$ '!BK7</f>
        <v>35161422.179999992</v>
      </c>
      <c r="BM7" s="99">
        <v>35161422.216312021</v>
      </c>
      <c r="BN7" s="99">
        <f t="shared" ref="BN7:BN38" si="14">BL7-BM7</f>
        <v>-3.6312028765678406E-2</v>
      </c>
      <c r="BO7" s="99"/>
      <c r="BP7" s="83">
        <f>BQ7+BR7</f>
        <v>2575</v>
      </c>
      <c r="BQ7" s="82">
        <f>' I КВАРТАЛ'!C7+'II КВАРТАЛ '!C7+' III КВАРТАЛ '!C7+'IV КВАРТАЛ и СВОД V-мов и $$ '!C7</f>
        <v>2005</v>
      </c>
      <c r="BR7" s="82">
        <f>' I КВАРТАЛ'!D7+'II КВАРТАЛ '!D7+' III КВАРТАЛ '!D7+'IV КВАРТАЛ и СВОД V-мов и $$ '!D7</f>
        <v>570</v>
      </c>
      <c r="BS7" s="106">
        <f>' I КВАРТАЛ'!E7+'II КВАРТАЛ '!E7+' III КВАРТАЛ '!E7+'IV КВАРТАЛ и СВОД V-мов и $$ '!E7</f>
        <v>4305129.6099999994</v>
      </c>
      <c r="BT7" s="49">
        <f>' I КВАРТАЛ'!F7+'II КВАРТАЛ '!F7+' III КВАРТАЛ '!F7+'IV КВАРТАЛ и СВОД V-мов и $$ '!F7</f>
        <v>3352149.47</v>
      </c>
      <c r="BU7" s="49">
        <f>' I КВАРТАЛ'!G7+'II КВАРТАЛ '!G7+' III КВАРТАЛ '!G7+'IV КВАРТАЛ и СВОД V-мов и $$ '!G7</f>
        <v>952980.14</v>
      </c>
      <c r="BV7" s="83">
        <f>BW7+BX7</f>
        <v>3053</v>
      </c>
      <c r="BW7" s="82">
        <f>' I КВАРТАЛ'!I7+'II КВАРТАЛ '!I7+' III КВАРТАЛ '!I7+'IV КВАРТАЛ и СВОД V-мов и $$ '!I7</f>
        <v>2013</v>
      </c>
      <c r="BX7" s="82">
        <f>' I КВАРТАЛ'!J7+'II КВАРТАЛ '!J7+' III КВАРТАЛ '!J7+'IV КВАРТАЛ и СВОД V-мов и $$ '!J7</f>
        <v>1040</v>
      </c>
      <c r="BY7" s="106">
        <f>' I КВАРТАЛ'!K7+'II КВАРТАЛ '!K7+' III КВАРТАЛ '!K7+'IV КВАРТАЛ и СВОД V-мов и $$ '!K7</f>
        <v>312099.34999999998</v>
      </c>
      <c r="BZ7" s="49">
        <f>' I КВАРТАЛ'!L7+'II КВАРТАЛ '!L7+' III КВАРТАЛ '!L7+'IV КВАРТАЛ и СВОД V-мов и $$ '!L7</f>
        <v>205794.3</v>
      </c>
      <c r="CA7" s="49">
        <f>' I КВАРТАЛ'!M7+'II КВАРТАЛ '!M7+' III КВАРТАЛ '!M7+'IV КВАРТАЛ и СВОД V-мов и $$ '!M7</f>
        <v>106305.04999999999</v>
      </c>
      <c r="CB7" s="83">
        <f>CC7+CD7</f>
        <v>0</v>
      </c>
      <c r="CC7" s="82">
        <f>' I КВАРТАЛ'!O7+'II КВАРТАЛ '!O7+' III КВАРТАЛ '!O7+'IV КВАРТАЛ и СВОД V-мов и $$ '!O7</f>
        <v>0</v>
      </c>
      <c r="CD7" s="82">
        <f>' I КВАРТАЛ'!P7+'II КВАРТАЛ '!P7+' III КВАРТАЛ '!P7+'IV КВАРТАЛ и СВОД V-мов и $$ '!P7</f>
        <v>0</v>
      </c>
      <c r="CE7" s="106">
        <f>' I КВАРТАЛ'!Q7+'II КВАРТАЛ '!Q7+' III КВАРТАЛ '!Q7+'IV КВАРТАЛ и СВОД V-мов и $$ '!Q7</f>
        <v>0</v>
      </c>
      <c r="CF7" s="49">
        <f>' I КВАРТАЛ'!R7+'II КВАРТАЛ '!R7+' III КВАРТАЛ '!R7+'IV КВАРТАЛ и СВОД V-мов и $$ '!R7</f>
        <v>0</v>
      </c>
      <c r="CG7" s="49">
        <f>' I КВАРТАЛ'!S7+'II КВАРТАЛ '!S7+' III КВАРТАЛ '!S7+'IV КВАРТАЛ и СВОД V-мов и $$ '!S7</f>
        <v>0</v>
      </c>
      <c r="CH7" s="83">
        <f>CI7+CJ7</f>
        <v>4835</v>
      </c>
      <c r="CI7" s="82">
        <f>' I КВАРТАЛ'!U7+'II КВАРТАЛ '!U7+' III КВАРТАЛ '!U7+'IV КВАРТАЛ и СВОД V-мов и $$ '!U7</f>
        <v>3557</v>
      </c>
      <c r="CJ7" s="82">
        <f>' I КВАРТАЛ'!V7+'II КВАРТАЛ '!V7+' III КВАРТАЛ '!V7+'IV КВАРТАЛ и СВОД V-мов и $$ '!V7</f>
        <v>1278</v>
      </c>
      <c r="CK7" s="106">
        <f>' I КВАРТАЛ'!W7+'II КВАРТАЛ '!W7+' III КВАРТАЛ '!W7+'IV КВАРТАЛ и СВОД V-мов и $$ '!W7</f>
        <v>4546156.1399999997</v>
      </c>
      <c r="CL7" s="49">
        <f>' I КВАРТАЛ'!X7+'II КВАРТАЛ '!X7+' III КВАРТАЛ '!X7+'IV КВАРТАЛ и СВОД V-мов и $$ '!X7</f>
        <v>3344497.0199999996</v>
      </c>
      <c r="CM7" s="49">
        <f>' I КВАРТАЛ'!Y7+'II КВАРТАЛ '!Y7+' III КВАРТАЛ '!Y7+'IV КВАРТАЛ и СВОД V-мов и $$ '!Y7</f>
        <v>1201659.1199999999</v>
      </c>
      <c r="CN7" s="83">
        <f>CO7+CP7</f>
        <v>11423</v>
      </c>
      <c r="CO7" s="82">
        <f>' I КВАРТАЛ'!AA7+'II КВАРТАЛ '!AA7+' III КВАРТАЛ '!AA7+'IV КВАРТАЛ и СВОД V-мов и $$ '!AA7</f>
        <v>8801</v>
      </c>
      <c r="CP7" s="82">
        <f>' I КВАРТАЛ'!AB7+'II КВАРТАЛ '!AB7+' III КВАРТАЛ '!AB7+'IV КВАРТАЛ и СВОД V-мов и $$ '!AB7</f>
        <v>2622</v>
      </c>
      <c r="CQ7" s="106">
        <f>' I КВАРТАЛ'!AC7+'II КВАРТАЛ '!AC7+' III КВАРТАЛ '!AC7+'IV КВАРТАЛ и СВОД V-мов и $$ '!AC7</f>
        <v>7285560.7800000003</v>
      </c>
      <c r="CR7" s="49">
        <f>' I КВАРТАЛ'!AD7+'II КВАРТАЛ '!AD7+' III КВАРТАЛ '!AD7+'IV КВАРТАЛ и СВОД V-мов и $$ '!AD7</f>
        <v>5613807.1300000008</v>
      </c>
      <c r="CS7" s="49">
        <f>' I КВАРТАЛ'!AE7+'II КВАРТАЛ '!AE7+' III КВАРТАЛ '!AE7+'IV КВАРТАЛ и СВОД V-мов и $$ '!AE7</f>
        <v>1671753.65</v>
      </c>
      <c r="CT7" s="83">
        <f>CU7+CV7</f>
        <v>4101</v>
      </c>
      <c r="CU7" s="82">
        <f>' I КВАРТАЛ'!AG7+'II КВАРТАЛ '!AG7+' III КВАРТАЛ '!AG7+'IV КВАРТАЛ и СВОД V-мов и $$ '!AG7</f>
        <v>3173</v>
      </c>
      <c r="CV7" s="82">
        <f>' I КВАРТАЛ'!AH7+'II КВАРТАЛ '!AH7+' III КВАРТАЛ '!AH7+'IV КВАРТАЛ и СВОД V-мов и $$ '!AH7</f>
        <v>928</v>
      </c>
      <c r="CW7" s="106">
        <f>' I КВАРТАЛ'!AI7+'II КВАРТАЛ '!AI7+' III КВАРТАЛ '!AI7+'IV КВАРТАЛ и СВОД V-мов и $$ '!AI7</f>
        <v>1537675.4100000001</v>
      </c>
      <c r="CX7" s="49">
        <f>' I КВАРТАЛ'!AJ7+'II КВАРТАЛ '!AJ7+' III КВАРТАЛ '!AJ7+'IV КВАРТАЛ и СВОД V-мов и $$ '!AJ7</f>
        <v>1189951.67</v>
      </c>
      <c r="CY7" s="49">
        <f>' I КВАРТАЛ'!AK7+'II КВАРТАЛ '!AK7+' III КВАРТАЛ '!AK7+'IV КВАРТАЛ и СВОД V-мов и $$ '!AK7</f>
        <v>347723.74</v>
      </c>
      <c r="CZ7" s="83">
        <f>DA7+DB7</f>
        <v>1042</v>
      </c>
      <c r="DA7" s="82">
        <f>' I КВАРТАЛ'!AM7+'II КВАРТАЛ '!AM7+' III КВАРТАЛ '!AM7+'IV КВАРТАЛ и СВОД V-мов и $$ '!AM7</f>
        <v>739</v>
      </c>
      <c r="DB7" s="82">
        <f>' I КВАРТАЛ'!AN7+'II КВАРТАЛ '!AN7+' III КВАРТАЛ '!AN7+'IV КВАРТАЛ и СВОД V-мов и $$ '!AN7</f>
        <v>303</v>
      </c>
      <c r="DC7" s="106">
        <f>' I КВАРТАЛ'!AO7+'II КВАРТАЛ '!AO7+' III КВАРТАЛ '!AO7+'IV КВАРТАЛ и СВОД V-мов и $$ '!AO7</f>
        <v>14065702.5</v>
      </c>
      <c r="DD7" s="49">
        <f>' I КВАРТАЛ'!AP7+'II КВАРТАЛ '!AP7+' III КВАРТАЛ '!AP7+'IV КВАРТАЛ и СВОД V-мов и $$ '!AP7</f>
        <v>9976219.0600000005</v>
      </c>
      <c r="DE7" s="49">
        <f>' I КВАРТАЛ'!AQ7+'II КВАРТАЛ '!AQ7+' III КВАРТАЛ '!AQ7+'IV КВАРТАЛ и СВОД V-мов и $$ '!AQ7</f>
        <v>4089483.44</v>
      </c>
      <c r="DF7" s="83">
        <f>DG7+DH7</f>
        <v>358</v>
      </c>
      <c r="DG7" s="82">
        <f>' I КВАРТАЛ'!AS7+'II КВАРТАЛ '!AS7+' III КВАРТАЛ '!AS7+'IV КВАРТАЛ и СВОД V-мов и $$ '!AS7</f>
        <v>198</v>
      </c>
      <c r="DH7" s="82">
        <f>' I КВАРТАЛ'!AT7+'II КВАРТАЛ '!AT7+' III КВАРТАЛ '!AT7+'IV КВАРТАЛ и СВОД V-мов и $$ '!AT7</f>
        <v>160</v>
      </c>
      <c r="DI7" s="106">
        <f>' I КВАРТАЛ'!AU7+'II КВАРТАЛ '!AU7+' III КВАРТАЛ '!AU7+'IV КВАРТАЛ и СВОД V-мов и $$ '!AU7</f>
        <v>2259945.6700000004</v>
      </c>
      <c r="DJ7" s="49">
        <f>' I КВАРТАЛ'!AV7+'II КВАРТАЛ '!AV7+' III КВАРТАЛ '!AV7+'IV КВАРТАЛ и СВОД V-мов и $$ '!AV7</f>
        <v>1249913.67</v>
      </c>
      <c r="DK7" s="49">
        <f>' I КВАРТАЛ'!AW7+'II КВАРТАЛ '!AW7+' III КВАРТАЛ '!AW7+'IV КВАРТАЛ и СВОД V-мов и $$ '!AW7</f>
        <v>1010031.9999999999</v>
      </c>
      <c r="DL7" s="83">
        <f>DM7+DN7</f>
        <v>5013</v>
      </c>
      <c r="DM7" s="82">
        <f>' I КВАРТАЛ'!AY7+'II КВАРТАЛ '!AY7+' III КВАРТАЛ '!AY7+'IV КВАРТАЛ и СВОД V-мов и $$ '!AY7</f>
        <v>3446</v>
      </c>
      <c r="DN7" s="82">
        <f>' I КВАРТАЛ'!AZ7+'II КВАРТАЛ '!AZ7+' III КВАРТАЛ '!AZ7+'IV КВАРТАЛ и СВОД V-мов и $$ '!AZ7</f>
        <v>1567</v>
      </c>
      <c r="DO7" s="106">
        <f>' I КВАРТАЛ'!BA7+'II КВАРТАЛ '!BA7+' III КВАРТАЛ '!BA7+'IV КВАРТАЛ и СВОД V-мов и $$ '!BA7</f>
        <v>498492.72000000003</v>
      </c>
      <c r="DP7" s="49">
        <f>' I КВАРТАЛ'!BB7+'II КВАРТАЛ '!BB7+' III КВАРТАЛ '!BB7+'IV КВАРТАЛ и СВОД V-мов и $$ '!BB7</f>
        <v>342670.24</v>
      </c>
      <c r="DQ7" s="49">
        <f>' I КВАРТАЛ'!BC7+'II КВАРТАЛ '!BC7+' III КВАРТАЛ '!BC7+'IV КВАРТАЛ и СВОД V-мов и $$ '!BC7</f>
        <v>155822.48000000001</v>
      </c>
      <c r="DR7" s="83">
        <f>DS7+DT7</f>
        <v>500</v>
      </c>
      <c r="DS7" s="82">
        <f>' I КВАРТАЛ'!BE7+'II КВАРТАЛ '!BE7+' III КВАРТАЛ '!BE7+'IV КВАРТАЛ и СВОД V-мов и $$ '!BE7</f>
        <v>345</v>
      </c>
      <c r="DT7" s="82">
        <f>' I КВАРТАЛ'!BF7+'II КВАРТАЛ '!BF7+' III КВАРТАЛ '!BF7+'IV КВАРТАЛ и СВОД V-мов и $$ '!BF7</f>
        <v>155</v>
      </c>
      <c r="DU7" s="106">
        <f>' I КВАРТАЛ'!BG7+'II КВАРТАЛ '!BG7+' III КВАРТАЛ '!BG7+'IV КВАРТАЛ и СВОД V-мов и $$ '!BG7</f>
        <v>350660</v>
      </c>
      <c r="DV7" s="49">
        <f>' I КВАРТАЛ'!BH7+'II КВАРТАЛ '!BH7+' III КВАРТАЛ '!BH7+'IV КВАРТАЛ и СВОД V-мов и $$ '!BH7</f>
        <v>241955.40000000002</v>
      </c>
      <c r="DW7" s="49">
        <f>' I КВАРТАЛ'!BI7+'II КВАРТАЛ '!BI7+' III КВАРТАЛ '!BI7+'IV КВАРТАЛ и СВОД V-мов и $$ '!BI7</f>
        <v>108704.6</v>
      </c>
      <c r="DY7" s="65">
        <f t="shared" ref="DY7:DY38" si="15">BP7+BV7+CB7+CH7+CN7+CT7+CZ7+DF7+DL7+DR7</f>
        <v>32900</v>
      </c>
      <c r="DZ7" s="90">
        <f t="shared" ref="DZ7:DZ38" si="16">BQ7+BW7+CC7+CI7+CO7+CU7+DA7+DG7+DM7+DS7</f>
        <v>24277</v>
      </c>
      <c r="EA7" s="90">
        <f t="shared" ref="EA7:EA38" si="17">BR7+BX7+CD7+CJ7+CP7+CV7+DB7+DH7+DN7+DT7</f>
        <v>8623</v>
      </c>
      <c r="EB7" s="56">
        <f t="shared" ref="EB7:ED7" si="18">BS7+BY7+CE7+CK7+CQ7+CW7+DC7+DI7+DO7+DU7</f>
        <v>35161422.18</v>
      </c>
      <c r="EC7" s="49">
        <f t="shared" si="18"/>
        <v>25516957.959999997</v>
      </c>
      <c r="ED7" s="49">
        <f t="shared" si="18"/>
        <v>9644464.2199999988</v>
      </c>
      <c r="EE7" s="107">
        <f t="shared" ref="EE7:EE38" si="19">BL7-EB7</f>
        <v>0</v>
      </c>
      <c r="EF7" s="93">
        <f>DZ7+EA7</f>
        <v>32900</v>
      </c>
      <c r="EG7" s="94">
        <f>DY7-EF7</f>
        <v>0</v>
      </c>
      <c r="EH7" s="151"/>
      <c r="EI7" s="152"/>
      <c r="EJ7" s="151"/>
    </row>
    <row r="8" spans="1:140" s="33" customFormat="1" ht="15" x14ac:dyDescent="0.25">
      <c r="A8" s="21" t="s">
        <v>79</v>
      </c>
      <c r="B8" s="48">
        <f>C8+D8</f>
        <v>3033</v>
      </c>
      <c r="C8" s="148">
        <v>321</v>
      </c>
      <c r="D8" s="148">
        <v>2712</v>
      </c>
      <c r="E8" s="137">
        <f t="shared" ref="E8:E10" si="20">F8+G8</f>
        <v>5070857.5200000005</v>
      </c>
      <c r="F8" s="3">
        <v>536678.29</v>
      </c>
      <c r="G8" s="3">
        <v>4534179.2300000004</v>
      </c>
      <c r="H8" s="51">
        <f>I8+J8</f>
        <v>3505</v>
      </c>
      <c r="I8" s="148">
        <v>260</v>
      </c>
      <c r="J8" s="148">
        <v>3245</v>
      </c>
      <c r="K8" s="137">
        <f t="shared" si="0"/>
        <v>593966.48</v>
      </c>
      <c r="L8" s="3">
        <v>44060.28</v>
      </c>
      <c r="M8" s="3">
        <v>549906.19999999995</v>
      </c>
      <c r="N8" s="51"/>
      <c r="O8" s="32"/>
      <c r="P8" s="32"/>
      <c r="Q8" s="53"/>
      <c r="R8" s="32"/>
      <c r="S8" s="32"/>
      <c r="T8" s="51">
        <f t="shared" si="1"/>
        <v>5607</v>
      </c>
      <c r="U8" s="31">
        <v>673</v>
      </c>
      <c r="V8" s="31">
        <v>4934</v>
      </c>
      <c r="W8" s="137">
        <f t="shared" si="2"/>
        <v>4878098.0599999996</v>
      </c>
      <c r="X8" s="3">
        <v>585510.97</v>
      </c>
      <c r="Y8" s="3">
        <v>4292587.09</v>
      </c>
      <c r="Z8" s="51">
        <f t="shared" ref="Z8:Z11" si="21">AA8+AB8</f>
        <v>13849</v>
      </c>
      <c r="AA8" s="148">
        <v>1235</v>
      </c>
      <c r="AB8" s="148">
        <v>12614</v>
      </c>
      <c r="AC8" s="137">
        <f t="shared" si="3"/>
        <v>12374503.66</v>
      </c>
      <c r="AD8" s="3">
        <v>1103510.1499999999</v>
      </c>
      <c r="AE8" s="3">
        <v>11270993.51</v>
      </c>
      <c r="AF8" s="51">
        <f t="shared" si="4"/>
        <v>5737</v>
      </c>
      <c r="AG8" s="148">
        <v>457</v>
      </c>
      <c r="AH8" s="148">
        <v>5280</v>
      </c>
      <c r="AI8" s="137">
        <f t="shared" si="5"/>
        <v>2586105.6300000004</v>
      </c>
      <c r="AJ8" s="3">
        <v>206004.93</v>
      </c>
      <c r="AK8" s="3">
        <v>2380100.7000000002</v>
      </c>
      <c r="AL8" s="51">
        <f t="shared" si="6"/>
        <v>1569</v>
      </c>
      <c r="AM8" s="148">
        <v>184</v>
      </c>
      <c r="AN8" s="148">
        <v>1385</v>
      </c>
      <c r="AO8" s="137">
        <f t="shared" si="7"/>
        <v>28799059.329999998</v>
      </c>
      <c r="AP8" s="3">
        <v>3377327.54</v>
      </c>
      <c r="AQ8" s="3">
        <v>25421731.789999999</v>
      </c>
      <c r="AR8" s="51">
        <f t="shared" ref="AR8:AR63" si="22">AS8+AT8</f>
        <v>428</v>
      </c>
      <c r="AS8" s="31">
        <v>52</v>
      </c>
      <c r="AT8" s="31">
        <v>376</v>
      </c>
      <c r="AU8" s="137">
        <f t="shared" si="8"/>
        <v>3290787.52</v>
      </c>
      <c r="AV8" s="3">
        <v>399815.31</v>
      </c>
      <c r="AW8" s="3">
        <v>2890972.21</v>
      </c>
      <c r="AX8" s="51">
        <f t="shared" si="9"/>
        <v>7209</v>
      </c>
      <c r="AY8" s="31">
        <v>1036</v>
      </c>
      <c r="AZ8" s="31">
        <v>6173</v>
      </c>
      <c r="BA8" s="137">
        <f t="shared" si="10"/>
        <v>928433.76</v>
      </c>
      <c r="BB8" s="3">
        <v>133424.51999999999</v>
      </c>
      <c r="BC8" s="3">
        <v>795009.24</v>
      </c>
      <c r="BD8" s="51">
        <f t="shared" si="11"/>
        <v>530</v>
      </c>
      <c r="BE8" s="31">
        <v>76</v>
      </c>
      <c r="BF8" s="31">
        <v>454</v>
      </c>
      <c r="BG8" s="137">
        <f t="shared" si="12"/>
        <v>396354.61</v>
      </c>
      <c r="BH8" s="3">
        <v>56835.76</v>
      </c>
      <c r="BI8" s="3">
        <v>339518.85</v>
      </c>
      <c r="BK8" s="55">
        <f t="shared" si="13"/>
        <v>58918166.569999993</v>
      </c>
      <c r="BL8" s="58">
        <f>' I КВАРТАЛ'!BK8+'II КВАРТАЛ '!BK8+' III КВАРТАЛ '!BK8+'IV КВАРТАЛ и СВОД V-мов и $$ '!BK8</f>
        <v>236906146.84</v>
      </c>
      <c r="BM8" s="99">
        <v>236906146.86156428</v>
      </c>
      <c r="BN8" s="99">
        <f t="shared" si="14"/>
        <v>-2.1564275026321411E-2</v>
      </c>
      <c r="BO8" s="99"/>
      <c r="BP8" s="83">
        <f t="shared" ref="BP8:BP67" si="23">BQ8+BR8</f>
        <v>12132</v>
      </c>
      <c r="BQ8" s="82">
        <f>' I КВАРТАЛ'!C8+'II КВАРТАЛ '!C8+' III КВАРТАЛ '!C8+'IV КВАРТАЛ и СВОД V-мов и $$ '!C8</f>
        <v>1931</v>
      </c>
      <c r="BR8" s="82">
        <f>' I КВАРТАЛ'!D8+'II КВАРТАЛ '!D8+' III КВАРТАЛ '!D8+'IV КВАРТАЛ и СВОД V-мов и $$ '!D8</f>
        <v>10201</v>
      </c>
      <c r="BS8" s="106">
        <f>' I КВАРТАЛ'!E8+'II КВАРТАЛ '!E8+' III КВАРТАЛ '!E8+'IV КВАРТАЛ и СВОД V-мов и $$ '!E8</f>
        <v>20283430.079999998</v>
      </c>
      <c r="BT8" s="49">
        <f>' I КВАРТАЛ'!F8+'II КВАРТАЛ '!F8+' III КВАРТАЛ '!F8+'IV КВАРТАЛ и СВОД V-мов и $$ '!F8</f>
        <v>3228429.23</v>
      </c>
      <c r="BU8" s="49">
        <f>' I КВАРТАЛ'!G8+'II КВАРТАЛ '!G8+' III КВАРТАЛ '!G8+'IV КВАРТАЛ и СВОД V-мов и $$ '!G8</f>
        <v>17055000.850000001</v>
      </c>
      <c r="BV8" s="83">
        <f t="shared" ref="BV8:BV71" si="24">BW8+BX8</f>
        <v>14041</v>
      </c>
      <c r="BW8" s="82">
        <f>' I КВАРТАЛ'!I8+'II КВАРТАЛ '!I8+' III КВАРТАЛ '!I8+'IV КВАРТАЛ и СВОД V-мов и $$ '!I8</f>
        <v>1582</v>
      </c>
      <c r="BX8" s="82">
        <f>' I КВАРТАЛ'!J8+'II КВАРТАЛ '!J8+' III КВАРТАЛ '!J8+'IV КВАРТАЛ и СВОД V-мов и $$ '!J8</f>
        <v>12459</v>
      </c>
      <c r="BY8" s="106">
        <f>' I КВАРТАЛ'!K8+'II КВАРТАЛ '!K8+' III КВАРТАЛ '!K8+'IV КВАРТАЛ и СВОД V-мов и $$ '!K8</f>
        <v>2378519.66</v>
      </c>
      <c r="BZ8" s="49">
        <f>' I КВАРТАЛ'!L8+'II КВАРТАЛ '!L8+' III КВАРТАЛ '!L8+'IV КВАРТАЛ и СВОД V-мов и $$ '!L8</f>
        <v>267975.24</v>
      </c>
      <c r="CA8" s="49">
        <f>' I КВАРТАЛ'!M8+'II КВАРТАЛ '!M8+' III КВАРТАЛ '!M8+'IV КВАРТАЛ и СВОД V-мов и $$ '!M8</f>
        <v>2110544.42</v>
      </c>
      <c r="CB8" s="83">
        <f t="shared" ref="CB8:CB71" si="25">CC8+CD8</f>
        <v>0</v>
      </c>
      <c r="CC8" s="82">
        <f>' I КВАРТАЛ'!O8+'II КВАРТАЛ '!O8+' III КВАРТАЛ '!O8+'IV КВАРТАЛ и СВОД V-мов и $$ '!O8</f>
        <v>0</v>
      </c>
      <c r="CD8" s="82">
        <f>' I КВАРТАЛ'!P8+'II КВАРТАЛ '!P8+' III КВАРТАЛ '!P8+'IV КВАРТАЛ и СВОД V-мов и $$ '!P8</f>
        <v>0</v>
      </c>
      <c r="CE8" s="106">
        <f>' I КВАРТАЛ'!Q8+'II КВАРТАЛ '!Q8+' III КВАРТАЛ '!Q8+'IV КВАРТАЛ и СВОД V-мов и $$ '!Q8</f>
        <v>0</v>
      </c>
      <c r="CF8" s="49">
        <f>' I КВАРТАЛ'!R8+'II КВАРТАЛ '!R8+' III КВАРТАЛ '!R8+'IV КВАРТАЛ и СВОД V-мов и $$ '!R8</f>
        <v>0</v>
      </c>
      <c r="CG8" s="49">
        <f>' I КВАРТАЛ'!S8+'II КВАРТАЛ '!S8+' III КВАРТАЛ '!S8+'IV КВАРТАЛ и СВОД V-мов и $$ '!S8</f>
        <v>0</v>
      </c>
      <c r="CH8" s="83">
        <f t="shared" ref="CH8:CH71" si="26">CI8+CJ8</f>
        <v>23207</v>
      </c>
      <c r="CI8" s="82">
        <f>' I КВАРТАЛ'!U8+'II КВАРТАЛ '!U8+' III КВАРТАЛ '!U8+'IV КВАРТАЛ и СВОД V-мов и $$ '!U8</f>
        <v>2784</v>
      </c>
      <c r="CJ8" s="82">
        <f>' I КВАРТАЛ'!V8+'II КВАРТАЛ '!V8+' III КВАРТАЛ '!V8+'IV КВАРТАЛ и СВОД V-мов и $$ '!V8</f>
        <v>20423</v>
      </c>
      <c r="CK8" s="106">
        <f>' I КВАРТАЛ'!W8+'II КВАРТАЛ '!W8+' III КВАРТАЛ '!W8+'IV КВАРТАЛ и СВОД V-мов и $$ '!W8</f>
        <v>20319157.169999998</v>
      </c>
      <c r="CL8" s="49">
        <f>' I КВАРТАЛ'!X8+'II КВАРТАЛ '!X8+' III КВАРТАЛ '!X8+'IV КВАРТАЛ и СВОД V-мов и $$ '!X8</f>
        <v>2437559.29</v>
      </c>
      <c r="CM8" s="49">
        <f>' I КВАРТАЛ'!Y8+'II КВАРТАЛ '!Y8+' III КВАРТАЛ '!Y8+'IV КВАРТАЛ и СВОД V-мов и $$ '!Y8</f>
        <v>17881597.879999999</v>
      </c>
      <c r="CN8" s="83">
        <f t="shared" ref="CN8:CN71" si="27">CO8+CP8</f>
        <v>55343</v>
      </c>
      <c r="CO8" s="82">
        <f>' I КВАРТАЛ'!AA8+'II КВАРТАЛ '!AA8+' III КВАРТАЛ '!AA8+'IV КВАРТАЛ и СВОД V-мов и $$ '!AA8</f>
        <v>6860</v>
      </c>
      <c r="CP8" s="82">
        <f>' I КВАРТАЛ'!AB8+'II КВАРТАЛ '!AB8+' III КВАРТАЛ '!AB8+'IV КВАРТАЛ и СВОД V-мов и $$ '!AB8</f>
        <v>48483</v>
      </c>
      <c r="CQ8" s="106">
        <f>' I КВАРТАЛ'!AC8+'II КВАРТАЛ '!AC8+' III КВАРТАЛ '!AC8+'IV КВАРТАЛ и СВОД V-мов и $$ '!AC8</f>
        <v>49461301.120000005</v>
      </c>
      <c r="CR8" s="49">
        <f>' I КВАРТАЛ'!AD8+'II КВАРТАЛ '!AD8+' III КВАРТАЛ '!AD8+'IV КВАРТАЛ и СВОД V-мов и $$ '!AD8</f>
        <v>6131055.6099999994</v>
      </c>
      <c r="CS8" s="49">
        <f>' I КВАРТАЛ'!AE8+'II КВАРТАЛ '!AE8+' III КВАРТАЛ '!AE8+'IV КВАРТАЛ и СВОД V-мов и $$ '!AE8</f>
        <v>43330245.509999998</v>
      </c>
      <c r="CT8" s="83">
        <f t="shared" ref="CT8:CT71" si="28">CU8+CV8</f>
        <v>22958</v>
      </c>
      <c r="CU8" s="82">
        <f>' I КВАРТАЛ'!AG8+'II КВАРТАЛ '!AG8+' III КВАРТАЛ '!AG8+'IV КВАРТАЛ и СВОД V-мов и $$ '!AG8</f>
        <v>2867</v>
      </c>
      <c r="CV8" s="82">
        <f>' I КВАРТАЛ'!AH8+'II КВАРТАЛ '!AH8+' III КВАРТАЛ '!AH8+'IV КВАРТАЛ и СВОД V-мов и $$ '!AH8</f>
        <v>20091</v>
      </c>
      <c r="CW8" s="106">
        <f>' I КВАРТАЛ'!AI8+'II КВАРТАЛ '!AI8+' III КВАРТАЛ '!AI8+'IV КВАРТАЛ и СВОД V-мов и $$ '!AI8</f>
        <v>10345313.58</v>
      </c>
      <c r="CX8" s="49">
        <f>' I КВАРТАЛ'!AJ8+'II КВАРТАЛ '!AJ8+' III КВАРТАЛ '!AJ8+'IV КВАРТАЛ и СВОД V-мов и $$ '!AJ8</f>
        <v>1291872.05</v>
      </c>
      <c r="CY8" s="49">
        <f>' I КВАРТАЛ'!AK8+'II КВАРТАЛ '!AK8+' III КВАРТАЛ '!AK8+'IV КВАРТАЛ и СВОД V-мов и $$ '!AK8</f>
        <v>9053441.5300000012</v>
      </c>
      <c r="CZ8" s="83">
        <f t="shared" ref="CZ8:CZ71" si="29">DA8+DB8</f>
        <v>6309</v>
      </c>
      <c r="DA8" s="82">
        <f>' I КВАРТАЛ'!AM8+'II КВАРТАЛ '!AM8+' III КВАРТАЛ '!AM8+'IV КВАРТАЛ и СВОД V-мов и $$ '!AM8</f>
        <v>997</v>
      </c>
      <c r="DB8" s="82">
        <f>' I КВАРТАЛ'!AN8+'II КВАРТАЛ '!AN8+' III КВАРТАЛ '!AN8+'IV КВАРТАЛ и СВОД V-мов и $$ '!AN8</f>
        <v>5312</v>
      </c>
      <c r="DC8" s="106">
        <f>' I КВАРТАЛ'!AO8+'II КВАРТАЛ '!AO8+' III КВАРТАЛ '!AO8+'IV КВАРТАЛ и СВОД V-мов и $$ '!AO8</f>
        <v>115729189.89999999</v>
      </c>
      <c r="DD8" s="49">
        <f>' I КВАРТАЛ'!AP8+'II КВАРТАЛ '!AP8+' III КВАРТАЛ '!AP8+'IV КВАРТАЛ и СВОД V-мов и $$ '!AP8</f>
        <v>18289033.809999999</v>
      </c>
      <c r="DE8" s="49">
        <f>' I КВАРТАЛ'!AQ8+'II КВАРТАЛ '!AQ8+' III КВАРТАЛ '!AQ8+'IV КВАРТАЛ и СВОД V-мов и $$ '!AQ8</f>
        <v>97440156.090000004</v>
      </c>
      <c r="DF8" s="83">
        <f t="shared" ref="DF8:DF71" si="30">DG8+DH8</f>
        <v>1701</v>
      </c>
      <c r="DG8" s="82">
        <f>' I КВАРТАЛ'!AS8+'II КВАРТАЛ '!AS8+' III КВАРТАЛ '!AS8+'IV КВАРТАЛ и СВОД V-мов и $$ '!AS8</f>
        <v>207</v>
      </c>
      <c r="DH8" s="82">
        <f>' I КВАРТАЛ'!AT8+'II КВАРТАЛ '!AT8+' III КВАРТАЛ '!AT8+'IV КВАРТАЛ и СВОД V-мов и $$ '!AT8</f>
        <v>1494</v>
      </c>
      <c r="DI8" s="106">
        <f>' I КВАРТАЛ'!AU8+'II КВАРТАЛ '!AU8+' III КВАРТАЛ '!AU8+'IV КВАРТАЛ и СВОД V-мов и $$ '!AU8</f>
        <v>13083383.48</v>
      </c>
      <c r="DJ8" s="49">
        <f>' I КВАРТАЛ'!AV8+'II КВАРТАЛ '!AV8+' III КВАРТАЛ '!AV8+'IV КВАРТАЛ и СВОД V-мов и $$ '!AV8</f>
        <v>1592154.28</v>
      </c>
      <c r="DK8" s="49">
        <f>' I КВАРТАЛ'!AW8+'II КВАРТАЛ '!AW8+' III КВАРТАЛ '!AW8+'IV КВАРТАЛ и СВОД V-мов и $$ '!AW8</f>
        <v>11491229.199999999</v>
      </c>
      <c r="DL8" s="83">
        <f t="shared" ref="DL8:DL71" si="31">DM8+DN8</f>
        <v>28854</v>
      </c>
      <c r="DM8" s="82">
        <f>' I КВАРТАЛ'!AY8+'II КВАРТАЛ '!AY8+' III КВАРТАЛ '!AY8+'IV КВАРТАЛ и СВОД V-мов и $$ '!AY8</f>
        <v>4147</v>
      </c>
      <c r="DN8" s="82">
        <f>' I КВАРТАЛ'!AZ8+'II КВАРТАЛ '!AZ8+' III КВАРТАЛ '!AZ8+'IV КВАРТАЛ и СВОД V-мов и $$ '!AZ8</f>
        <v>24707</v>
      </c>
      <c r="DO8" s="106">
        <f>' I КВАРТАЛ'!BA8+'II КВАРТАЛ '!BA8+' III КВАРТАЛ '!BA8+'IV КВАРТАЛ и СВОД V-мов и $$ '!BA8</f>
        <v>3714964.26</v>
      </c>
      <c r="DP8" s="49">
        <f>' I КВАРТАЛ'!BB8+'II КВАРТАЛ '!BB8+' III КВАРТАЛ '!BB8+'IV КВАРТАЛ и СВОД V-мов и $$ '!BB8</f>
        <v>533927.94000000006</v>
      </c>
      <c r="DQ8" s="49">
        <f>' I КВАРТАЛ'!BC8+'II КВАРТАЛ '!BC8+' III КВАРТАЛ '!BC8+'IV КВАРТАЛ и СВОД V-мов и $$ '!BC8</f>
        <v>3181036.3200000003</v>
      </c>
      <c r="DR8" s="83">
        <f t="shared" ref="DR8:DR71" si="32">DS8+DT8</f>
        <v>2131</v>
      </c>
      <c r="DS8" s="82">
        <f>' I КВАРТАЛ'!BE8+'II КВАРТАЛ '!BE8+' III КВАРТАЛ '!BE8+'IV КВАРТАЛ и СВОД V-мов и $$ '!BE8</f>
        <v>307</v>
      </c>
      <c r="DT8" s="82">
        <f>' I КВАРТАЛ'!BF8+'II КВАРТАЛ '!BF8+' III КВАРТАЛ '!BF8+'IV КВАРТАЛ и СВОД V-мов и $$ '!BF8</f>
        <v>1824</v>
      </c>
      <c r="DU8" s="106">
        <f>' I КВАРТАЛ'!BG8+'II КВАРТАЛ '!BG8+' III КВАРТАЛ '!BG8+'IV КВАРТАЛ и СВОД V-мов и $$ '!BG8</f>
        <v>1590887.5899999999</v>
      </c>
      <c r="DV8" s="49">
        <f>' I КВАРТАЛ'!BH8+'II КВАРТАЛ '!BH8+' III КВАРТАЛ '!BH8+'IV КВАРТАЛ и СВОД V-мов и $$ '!BH8</f>
        <v>229188.68000000002</v>
      </c>
      <c r="DW8" s="49">
        <f>' I КВАРТАЛ'!BI8+'II КВАРТАЛ '!BI8+' III КВАРТАЛ '!BI8+'IV КВАРТАЛ и СВОД V-мов и $$ '!BI8</f>
        <v>1361698.91</v>
      </c>
      <c r="DY8" s="65">
        <f t="shared" si="15"/>
        <v>166676</v>
      </c>
      <c r="DZ8" s="90">
        <f t="shared" si="16"/>
        <v>21682</v>
      </c>
      <c r="EA8" s="90">
        <f t="shared" si="17"/>
        <v>144994</v>
      </c>
      <c r="EB8" s="56">
        <f t="shared" ref="EB8:EB71" si="33">BS8+BY8+CE8+CK8+CQ8+CW8+DC8+DI8+DO8+DU8</f>
        <v>236906146.83999997</v>
      </c>
      <c r="EC8" s="49">
        <f t="shared" ref="EC8:EC71" si="34">BT8+BZ8+CF8+CL8+CR8+CX8+DD8+DJ8+DP8+DV8</f>
        <v>34001196.129999995</v>
      </c>
      <c r="ED8" s="49">
        <f t="shared" ref="ED8:ED71" si="35">BU8+CA8+CG8+CM8+CS8+CY8+DE8+DK8+DQ8+DW8</f>
        <v>202904950.70999998</v>
      </c>
      <c r="EE8" s="107">
        <f t="shared" si="19"/>
        <v>0</v>
      </c>
      <c r="EF8" s="93">
        <f t="shared" ref="EF8:EF67" si="36">DZ8+EA8</f>
        <v>166676</v>
      </c>
      <c r="EG8" s="94">
        <f t="shared" ref="EG8:EG67" si="37">DY8-EF8</f>
        <v>0</v>
      </c>
      <c r="EH8" s="151"/>
      <c r="EI8" s="152"/>
      <c r="EJ8" s="151"/>
    </row>
    <row r="9" spans="1:140" s="33" customFormat="1" ht="15" x14ac:dyDescent="0.25">
      <c r="A9" s="21" t="s">
        <v>80</v>
      </c>
      <c r="B9" s="51">
        <f>C9+D9</f>
        <v>1754</v>
      </c>
      <c r="C9" s="148">
        <v>529</v>
      </c>
      <c r="D9" s="148">
        <v>1225</v>
      </c>
      <c r="E9" s="137">
        <f t="shared" si="20"/>
        <v>2932503.8200000003</v>
      </c>
      <c r="F9" s="3">
        <v>884432.45</v>
      </c>
      <c r="G9" s="3">
        <v>2048071.37</v>
      </c>
      <c r="H9" s="51">
        <f>I9+J9</f>
        <v>2638</v>
      </c>
      <c r="I9" s="148">
        <v>746</v>
      </c>
      <c r="J9" s="148">
        <v>1892</v>
      </c>
      <c r="K9" s="137">
        <f t="shared" si="0"/>
        <v>261277.09999999998</v>
      </c>
      <c r="L9" s="3">
        <v>73886.55</v>
      </c>
      <c r="M9" s="3">
        <v>187390.55</v>
      </c>
      <c r="N9" s="51"/>
      <c r="O9" s="32"/>
      <c r="P9" s="32"/>
      <c r="Q9" s="53"/>
      <c r="R9" s="32"/>
      <c r="S9" s="32"/>
      <c r="T9" s="51">
        <f t="shared" ref="T9:T17" si="38">U9+V9</f>
        <v>2442</v>
      </c>
      <c r="U9" s="31">
        <v>889</v>
      </c>
      <c r="V9" s="31">
        <v>1553</v>
      </c>
      <c r="W9" s="137">
        <f t="shared" si="2"/>
        <v>2581509.7599999998</v>
      </c>
      <c r="X9" s="3">
        <v>939787.95</v>
      </c>
      <c r="Y9" s="3">
        <v>1641721.81</v>
      </c>
      <c r="Z9" s="51">
        <f t="shared" si="21"/>
        <v>7925</v>
      </c>
      <c r="AA9" s="148">
        <v>2224</v>
      </c>
      <c r="AB9" s="148">
        <v>5701</v>
      </c>
      <c r="AC9" s="137">
        <f t="shared" si="3"/>
        <v>5513422.9900000002</v>
      </c>
      <c r="AD9" s="3">
        <v>1547236.94</v>
      </c>
      <c r="AE9" s="3">
        <v>3966186.05</v>
      </c>
      <c r="AF9" s="51">
        <f>AG9+AH9</f>
        <v>3189</v>
      </c>
      <c r="AG9" s="148">
        <v>909</v>
      </c>
      <c r="AH9" s="148">
        <v>2280</v>
      </c>
      <c r="AI9" s="137">
        <f t="shared" si="5"/>
        <v>1082816.05</v>
      </c>
      <c r="AJ9" s="3">
        <v>308648.40999999997</v>
      </c>
      <c r="AK9" s="3">
        <v>774167.64</v>
      </c>
      <c r="AL9" s="51">
        <f>AM9+AN9</f>
        <v>881</v>
      </c>
      <c r="AM9" s="148">
        <v>255</v>
      </c>
      <c r="AN9" s="148">
        <v>626</v>
      </c>
      <c r="AO9" s="137">
        <f t="shared" si="7"/>
        <v>11728298.27</v>
      </c>
      <c r="AP9" s="3">
        <v>3394683.38</v>
      </c>
      <c r="AQ9" s="3">
        <v>8333614.8899999997</v>
      </c>
      <c r="AR9" s="51">
        <f t="shared" si="22"/>
        <v>294</v>
      </c>
      <c r="AS9" s="31">
        <v>100</v>
      </c>
      <c r="AT9" s="31">
        <v>194</v>
      </c>
      <c r="AU9" s="137">
        <f t="shared" si="8"/>
        <v>2078565.36</v>
      </c>
      <c r="AV9" s="3">
        <v>706995.02</v>
      </c>
      <c r="AW9" s="3">
        <v>1371570.34</v>
      </c>
      <c r="AX9" s="51">
        <f>AY9+AZ9</f>
        <v>3591</v>
      </c>
      <c r="AY9" s="31">
        <v>1307</v>
      </c>
      <c r="AZ9" s="31">
        <v>2284</v>
      </c>
      <c r="BA9" s="137">
        <f t="shared" si="10"/>
        <v>357089.04</v>
      </c>
      <c r="BB9" s="3">
        <v>129968.08</v>
      </c>
      <c r="BC9" s="3">
        <v>227120.96</v>
      </c>
      <c r="BD9" s="51">
        <f t="shared" ref="BD9:BD14" si="39">BE9+BF9</f>
        <v>306</v>
      </c>
      <c r="BE9" s="31">
        <v>111</v>
      </c>
      <c r="BF9" s="31">
        <v>195</v>
      </c>
      <c r="BG9" s="137">
        <f t="shared" si="12"/>
        <v>214603.91999999998</v>
      </c>
      <c r="BH9" s="3">
        <v>77846.52</v>
      </c>
      <c r="BI9" s="3">
        <v>136757.4</v>
      </c>
      <c r="BK9" s="55">
        <f t="shared" si="13"/>
        <v>26750086.310000002</v>
      </c>
      <c r="BL9" s="58">
        <f>' I КВАРТАЛ'!BK9+'II КВАРТАЛ '!BK9+' III КВАРТАЛ '!BK9+'IV КВАРТАЛ и СВОД V-мов и $$ '!BK9</f>
        <v>96816766.859999999</v>
      </c>
      <c r="BM9" s="99">
        <v>96816766.846534669</v>
      </c>
      <c r="BN9" s="99">
        <f t="shared" si="14"/>
        <v>1.3465330004692078E-2</v>
      </c>
      <c r="BO9" s="99"/>
      <c r="BP9" s="83">
        <f t="shared" si="23"/>
        <v>7005</v>
      </c>
      <c r="BQ9" s="82">
        <f>' I КВАРТАЛ'!C9+'II КВАРТАЛ '!C9+' III КВАРТАЛ '!C9+'IV КВАРТАЛ и СВОД V-мов и $$ '!C9</f>
        <v>2714</v>
      </c>
      <c r="BR9" s="82">
        <f>' I КВАРТАЛ'!D9+'II КВАРТАЛ '!D9+' III КВАРТАЛ '!D9+'IV КВАРТАЛ и СВОД V-мов и $$ '!D9</f>
        <v>4291</v>
      </c>
      <c r="BS9" s="106">
        <f>' I КВАРТАЛ'!E9+'II КВАРТАЛ '!E9+' III КВАРТАЛ '!E9+'IV КВАРТАЛ и СВОД V-мов и $$ '!E9</f>
        <v>11711624.449999999</v>
      </c>
      <c r="BT9" s="49">
        <f>' I КВАРТАЛ'!F9+'II КВАРТАЛ '!F9+' III КВАРТАЛ '!F9+'IV КВАРТАЛ и СВОД V-мов и $$ '!F9</f>
        <v>4537523.01</v>
      </c>
      <c r="BU9" s="49">
        <f>' I КВАРТАЛ'!G9+'II КВАРТАЛ '!G9+' III КВАРТАЛ '!G9+'IV КВАРТАЛ и СВОД V-мов и $$ '!G9</f>
        <v>7174101.4400000004</v>
      </c>
      <c r="BV9" s="83">
        <f t="shared" si="24"/>
        <v>9830</v>
      </c>
      <c r="BW9" s="82">
        <f>' I КВАРТАЛ'!I9+'II КВАРТАЛ '!I9+' III КВАРТАЛ '!I9+'IV КВАРТАЛ и СВОД V-мов и $$ '!I9</f>
        <v>3237</v>
      </c>
      <c r="BX9" s="82">
        <f>' I КВАРТАЛ'!J9+'II КВАРТАЛ '!J9+' III КВАРТАЛ '!J9+'IV КВАРТАЛ и СВОД V-мов и $$ '!J9</f>
        <v>6593</v>
      </c>
      <c r="BY9" s="106">
        <f>' I КВАРТАЛ'!K9+'II КВАРТАЛ '!K9+' III КВАРТАЛ '!K9+'IV КВАРТАЛ и СВОД V-мов и $$ '!K9</f>
        <v>971396.03999999992</v>
      </c>
      <c r="BZ9" s="49">
        <f>' I КВАРТАЛ'!L9+'II КВАРТАЛ '!L9+' III КВАРТАЛ '!L9+'IV КВАРТАЛ и СВОД V-мов и $$ '!L9</f>
        <v>319894.32</v>
      </c>
      <c r="CA9" s="49">
        <f>' I КВАРТАЛ'!M9+'II КВАРТАЛ '!M9+' III КВАРТАЛ '!M9+'IV КВАРТАЛ и СВОД V-мов и $$ '!M9</f>
        <v>651501.72</v>
      </c>
      <c r="CB9" s="83">
        <f t="shared" si="25"/>
        <v>0</v>
      </c>
      <c r="CC9" s="82">
        <f>' I КВАРТАЛ'!O9+'II КВАРТАЛ '!O9+' III КВАРТАЛ '!O9+'IV КВАРТАЛ и СВОД V-мов и $$ '!O9</f>
        <v>0</v>
      </c>
      <c r="CD9" s="82">
        <f>' I КВАРТАЛ'!P9+'II КВАРТАЛ '!P9+' III КВАРТАЛ '!P9+'IV КВАРТАЛ и СВОД V-мов и $$ '!P9</f>
        <v>0</v>
      </c>
      <c r="CE9" s="106">
        <f>' I КВАРТАЛ'!Q9+'II КВАРТАЛ '!Q9+' III КВАРТАЛ '!Q9+'IV КВАРТАЛ и СВОД V-мов и $$ '!Q9</f>
        <v>0</v>
      </c>
      <c r="CF9" s="49">
        <f>' I КВАРТАЛ'!R9+'II КВАРТАЛ '!R9+' III КВАРТАЛ '!R9+'IV КВАРТАЛ и СВОД V-мов и $$ '!R9</f>
        <v>0</v>
      </c>
      <c r="CG9" s="49">
        <f>' I КВАРТАЛ'!S9+'II КВАРТАЛ '!S9+' III КВАРТАЛ '!S9+'IV КВАРТАЛ и СВОД V-мов и $$ '!S9</f>
        <v>0</v>
      </c>
      <c r="CH9" s="83">
        <f t="shared" si="26"/>
        <v>10569</v>
      </c>
      <c r="CI9" s="82">
        <f>' I КВАРТАЛ'!U9+'II КВАРТАЛ '!U9+' III КВАРТАЛ '!U9+'IV КВАРТАЛ и СВОД V-мов и $$ '!U9</f>
        <v>3847</v>
      </c>
      <c r="CJ9" s="82">
        <f>' I КВАРТАЛ'!V9+'II КВАРТАЛ '!V9+' III КВАРТАЛ '!V9+'IV КВАРТАЛ и СВОД V-мов и $$ '!V9</f>
        <v>6722</v>
      </c>
      <c r="CK9" s="106">
        <f>' I КВАРТАЛ'!W9+'II КВАРТАЛ '!W9+' III КВАРТАЛ '!W9+'IV КВАРТАЛ и СВОД V-мов и $$ '!W9</f>
        <v>10993692.220000001</v>
      </c>
      <c r="CL9" s="49">
        <f>' I КВАРТАЛ'!X9+'II КВАРТАЛ '!X9+' III КВАРТАЛ '!X9+'IV КВАРТАЛ и СВОД V-мов и $$ '!X9</f>
        <v>4001587.12</v>
      </c>
      <c r="CM9" s="49">
        <f>' I КВАРТАЛ'!Y9+'II КВАРТАЛ '!Y9+' III КВАРТАЛ '!Y9+'IV КВАРТАЛ и СВОД V-мов и $$ '!Y9</f>
        <v>6992105.0999999996</v>
      </c>
      <c r="CN9" s="83">
        <f t="shared" si="27"/>
        <v>29500</v>
      </c>
      <c r="CO9" s="82">
        <f>' I КВАРТАЛ'!AA9+'II КВАРТАЛ '!AA9+' III КВАРТАЛ '!AA9+'IV КВАРТАЛ и СВОД V-мов и $$ '!AA9</f>
        <v>10771</v>
      </c>
      <c r="CP9" s="82">
        <f>' I КВАРТАЛ'!AB9+'II КВАРТАЛ '!AB9+' III КВАРТАЛ '!AB9+'IV КВАРТАЛ и СВОД V-мов и $$ '!AB9</f>
        <v>18729</v>
      </c>
      <c r="CQ9" s="106">
        <f>' I КВАРТАЛ'!AC9+'II КВАРТАЛ '!AC9+' III КВАРТАЛ '!AC9+'IV КВАРТАЛ и СВОД V-мов и $$ '!AC9</f>
        <v>20419514.190000005</v>
      </c>
      <c r="CR9" s="49">
        <f>' I КВАРТАЛ'!AD9+'II КВАРТАЛ '!AD9+' III КВАРТАЛ '!AD9+'IV КВАРТАЛ и СВОД V-мов и $$ '!AD9</f>
        <v>7452334.9000000004</v>
      </c>
      <c r="CS9" s="49">
        <f>' I КВАРТАЛ'!AE9+'II КВАРТАЛ '!AE9+' III КВАРТАЛ '!AE9+'IV КВАРТАЛ и СВОД V-мов и $$ '!AE9</f>
        <v>12967179.289999999</v>
      </c>
      <c r="CT9" s="83">
        <f t="shared" si="28"/>
        <v>12793</v>
      </c>
      <c r="CU9" s="82">
        <f>' I КВАРТАЛ'!AG9+'II КВАРТАЛ '!AG9+' III КВАРТАЛ '!AG9+'IV КВАРТАЛ и СВОД V-мов и $$ '!AG9</f>
        <v>4711</v>
      </c>
      <c r="CV9" s="82">
        <f>' I КВАРТАЛ'!AH9+'II КВАРТАЛ '!AH9+' III КВАРТАЛ '!AH9+'IV КВАРТАЛ и СВОД V-мов и $$ '!AH9</f>
        <v>8082</v>
      </c>
      <c r="CW9" s="106">
        <f>' I КВАРТАЛ'!AI9+'II КВАРТАЛ '!AI9+' III КВАРТАЛ '!AI9+'IV КВАРТАЛ и СВОД V-мов и $$ '!AI9</f>
        <v>4343358.18</v>
      </c>
      <c r="CX9" s="49">
        <f>' I КВАРТАЛ'!AJ9+'II КВАРТАЛ '!AJ9+' III КВАРТАЛ '!AJ9+'IV КВАРТАЛ и СВОД V-мов и $$ '!AJ9</f>
        <v>1599441.6199999999</v>
      </c>
      <c r="CY9" s="49">
        <f>' I КВАРТАЛ'!AK9+'II КВАРТАЛ '!AK9+' III КВАРТАЛ '!AK9+'IV КВАРТАЛ и СВОД V-мов и $$ '!AK9</f>
        <v>2743916.56</v>
      </c>
      <c r="CZ9" s="83">
        <f t="shared" si="29"/>
        <v>2968</v>
      </c>
      <c r="DA9" s="82">
        <f>' I КВАРТАЛ'!AM9+'II КВАРТАЛ '!AM9+' III КВАРТАЛ '!AM9+'IV КВАРТАЛ и СВОД V-мов и $$ '!AM9</f>
        <v>1013</v>
      </c>
      <c r="DB9" s="82">
        <f>' I КВАРТАЛ'!AN9+'II КВАРТАЛ '!AN9+' III КВАРТАЛ '!AN9+'IV КВАРТАЛ и СВОД V-мов и $$ '!AN9</f>
        <v>1955</v>
      </c>
      <c r="DC9" s="106">
        <f>' I КВАРТАЛ'!AO9+'II КВАРТАЛ '!AO9+' III КВАРТАЛ '!AO9+'IV КВАРТАЛ и СВОД V-мов и $$ '!AO9</f>
        <v>39343313.710000001</v>
      </c>
      <c r="DD9" s="49">
        <f>' I КВАРТАЛ'!AP9+'II КВАРТАЛ '!AP9+' III КВАРТАЛ '!AP9+'IV КВАРТАЛ и СВОД V-мов и $$ '!AP9</f>
        <v>13425387.050000001</v>
      </c>
      <c r="DE9" s="49">
        <f>' I КВАРТАЛ'!AQ9+'II КВАРТАЛ '!AQ9+' III КВАРТАЛ '!AQ9+'IV КВАРТАЛ и СВОД V-мов и $$ '!AQ9</f>
        <v>25917926.66</v>
      </c>
      <c r="DF9" s="83">
        <f t="shared" si="30"/>
        <v>965</v>
      </c>
      <c r="DG9" s="82">
        <f>' I КВАРТАЛ'!AS9+'II КВАРТАЛ '!AS9+' III КВАРТАЛ '!AS9+'IV КВАРТАЛ и СВОД V-мов и $$ '!AS9</f>
        <v>329</v>
      </c>
      <c r="DH9" s="82">
        <f>' I КВАРТАЛ'!AT9+'II КВАРТАЛ '!AT9+' III КВАРТАЛ '!AT9+'IV КВАРТАЛ и СВОД V-мов и $$ '!AT9</f>
        <v>636</v>
      </c>
      <c r="DI9" s="106">
        <f>' I КВАРТАЛ'!AU9+'II КВАРТАЛ '!AU9+' III КВАРТАЛ '!AU9+'IV КВАРТАЛ и СВОД V-мов и $$ '!AU9</f>
        <v>6826721.4699999997</v>
      </c>
      <c r="DJ9" s="49">
        <f>' I КВАРТАЛ'!AV9+'II КВАРТАЛ '!AV9+' III КВАРТАЛ '!AV9+'IV КВАРТАЛ и СВОД V-мов и $$ '!AV9</f>
        <v>2327452.63</v>
      </c>
      <c r="DK9" s="49">
        <f>' I КВАРТАЛ'!AW9+'II КВАРТАЛ '!AW9+' III КВАРТАЛ '!AW9+'IV КВАРТАЛ и СВОД V-мов и $$ '!AW9</f>
        <v>4499268.84</v>
      </c>
      <c r="DL9" s="83">
        <f t="shared" si="31"/>
        <v>13528</v>
      </c>
      <c r="DM9" s="82">
        <f>' I КВАРТАЛ'!AY9+'II КВАРТАЛ '!AY9+' III КВАРТАЛ '!AY9+'IV КВАРТАЛ и СВОД V-мов и $$ '!AY9</f>
        <v>4922</v>
      </c>
      <c r="DN9" s="82">
        <f>' I КВАРТАЛ'!AZ9+'II КВАРТАЛ '!AZ9+' III КВАРТАЛ '!AZ9+'IV КВАРТАЛ и СВОД V-мов и $$ '!AZ9</f>
        <v>8606</v>
      </c>
      <c r="DO9" s="106">
        <f>' I КВАРТАЛ'!BA9+'II КВАРТАЛ '!BA9+' III КВАРТАЛ '!BA9+'IV КВАРТАЛ и СВОД V-мов и $$ '!BA9</f>
        <v>1345224.32</v>
      </c>
      <c r="DP9" s="49">
        <f>' I КВАРТАЛ'!BB9+'II КВАРТАЛ '!BB9+' III КВАРТАЛ '!BB9+'IV КВАРТАЛ и СВОД V-мов и $$ '!BB9</f>
        <v>489443.68000000005</v>
      </c>
      <c r="DQ9" s="49">
        <f>' I КВАРТАЛ'!BC9+'II КВАРТАЛ '!BC9+' III КВАРТАЛ '!BC9+'IV КВАРТАЛ и СВОД V-мов и $$ '!BC9</f>
        <v>855780.6399999999</v>
      </c>
      <c r="DR9" s="83">
        <f t="shared" si="32"/>
        <v>1229</v>
      </c>
      <c r="DS9" s="82">
        <f>' I КВАРТАЛ'!BE9+'II КВАРТАЛ '!BE9+' III КВАРТАЛ '!BE9+'IV КВАРТАЛ и СВОД V-мов и $$ '!BE9</f>
        <v>447</v>
      </c>
      <c r="DT9" s="82">
        <f>' I КВАРТАЛ'!BF9+'II КВАРТАЛ '!BF9+' III КВАРТАЛ '!BF9+'IV КВАРТАЛ и СВОД V-мов и $$ '!BF9</f>
        <v>782</v>
      </c>
      <c r="DU9" s="106">
        <f>' I КВАРТАЛ'!BG9+'II КВАРТАЛ '!BG9+' III КВАРТАЛ '!BG9+'IV КВАРТАЛ и СВОД V-мов и $$ '!BG9</f>
        <v>861922.28</v>
      </c>
      <c r="DV9" s="49">
        <f>' I КВАРТАЛ'!BH9+'II КВАРТАЛ '!BH9+' III КВАРТАЛ '!BH9+'IV КВАРТАЛ и СВОД V-мов и $$ '!BH9</f>
        <v>313490.03999999998</v>
      </c>
      <c r="DW9" s="49">
        <f>' I КВАРТАЛ'!BI9+'II КВАРТАЛ '!BI9+' III КВАРТАЛ '!BI9+'IV КВАРТАЛ и СВОД V-мов и $$ '!BI9</f>
        <v>548432.24</v>
      </c>
      <c r="DY9" s="65">
        <f t="shared" si="15"/>
        <v>88387</v>
      </c>
      <c r="DZ9" s="90">
        <f t="shared" si="16"/>
        <v>31991</v>
      </c>
      <c r="EA9" s="90">
        <f t="shared" si="17"/>
        <v>56396</v>
      </c>
      <c r="EB9" s="56">
        <f t="shared" si="33"/>
        <v>96816766.859999999</v>
      </c>
      <c r="EC9" s="49">
        <f t="shared" si="34"/>
        <v>34466554.369999997</v>
      </c>
      <c r="ED9" s="49">
        <f t="shared" si="35"/>
        <v>62350212.490000002</v>
      </c>
      <c r="EE9" s="107">
        <f t="shared" si="19"/>
        <v>0</v>
      </c>
      <c r="EF9" s="93">
        <f t="shared" si="36"/>
        <v>88387</v>
      </c>
      <c r="EG9" s="94">
        <f t="shared" si="37"/>
        <v>0</v>
      </c>
      <c r="EH9" s="151"/>
      <c r="EI9" s="152"/>
      <c r="EJ9" s="151"/>
    </row>
    <row r="10" spans="1:140" s="33" customFormat="1" ht="15" x14ac:dyDescent="0.25">
      <c r="A10" s="21" t="s">
        <v>81</v>
      </c>
      <c r="B10" s="51">
        <f>C10+D10</f>
        <v>1346</v>
      </c>
      <c r="C10" s="148">
        <v>372</v>
      </c>
      <c r="D10" s="148">
        <v>974</v>
      </c>
      <c r="E10" s="137">
        <f t="shared" si="20"/>
        <v>2250370.67</v>
      </c>
      <c r="F10" s="3">
        <v>621944.93999999994</v>
      </c>
      <c r="G10" s="3">
        <v>1628425.73</v>
      </c>
      <c r="H10" s="51">
        <f>I10+J10</f>
        <v>1191</v>
      </c>
      <c r="I10" s="148">
        <v>331</v>
      </c>
      <c r="J10" s="148">
        <v>860</v>
      </c>
      <c r="K10" s="137">
        <f t="shared" si="0"/>
        <v>272213.78000000003</v>
      </c>
      <c r="L10" s="3">
        <v>75653.03</v>
      </c>
      <c r="M10" s="3">
        <v>196560.75</v>
      </c>
      <c r="N10" s="51"/>
      <c r="O10" s="32"/>
      <c r="P10" s="32"/>
      <c r="Q10" s="53"/>
      <c r="R10" s="32"/>
      <c r="S10" s="32"/>
      <c r="T10" s="51">
        <f t="shared" si="38"/>
        <v>2811</v>
      </c>
      <c r="U10" s="31">
        <v>1093</v>
      </c>
      <c r="V10" s="31">
        <v>1718</v>
      </c>
      <c r="W10" s="137">
        <f t="shared" si="2"/>
        <v>2470752.86</v>
      </c>
      <c r="X10" s="3">
        <v>960701.84</v>
      </c>
      <c r="Y10" s="3">
        <v>1510051.02</v>
      </c>
      <c r="Z10" s="51">
        <f t="shared" si="21"/>
        <v>5979</v>
      </c>
      <c r="AA10" s="148">
        <v>1781</v>
      </c>
      <c r="AB10" s="148">
        <v>4198</v>
      </c>
      <c r="AC10" s="137">
        <f t="shared" si="3"/>
        <v>4289586.9400000004</v>
      </c>
      <c r="AD10" s="3">
        <v>1277764.57</v>
      </c>
      <c r="AE10" s="3">
        <v>3011822.37</v>
      </c>
      <c r="AF10" s="51">
        <f>AG10+AH10</f>
        <v>2505</v>
      </c>
      <c r="AG10" s="148">
        <v>605</v>
      </c>
      <c r="AH10" s="148">
        <v>1900</v>
      </c>
      <c r="AI10" s="137">
        <f t="shared" si="5"/>
        <v>934780.53</v>
      </c>
      <c r="AJ10" s="3">
        <v>225765.36</v>
      </c>
      <c r="AK10" s="3">
        <v>709015.17</v>
      </c>
      <c r="AL10" s="51">
        <f t="shared" ref="AL10:AL63" si="40">AM10+AN10</f>
        <v>550</v>
      </c>
      <c r="AM10" s="148">
        <v>142</v>
      </c>
      <c r="AN10" s="148">
        <v>408</v>
      </c>
      <c r="AO10" s="137">
        <f t="shared" si="7"/>
        <v>7557942.9000000004</v>
      </c>
      <c r="AP10" s="3">
        <v>1951323.44</v>
      </c>
      <c r="AQ10" s="3">
        <v>5606619.46</v>
      </c>
      <c r="AR10" s="51">
        <f t="shared" si="22"/>
        <v>179</v>
      </c>
      <c r="AS10" s="31">
        <v>57</v>
      </c>
      <c r="AT10" s="31">
        <v>122</v>
      </c>
      <c r="AU10" s="137">
        <f t="shared" si="8"/>
        <v>1170411.6399999999</v>
      </c>
      <c r="AV10" s="3">
        <v>372700.91</v>
      </c>
      <c r="AW10" s="3">
        <v>797710.73</v>
      </c>
      <c r="AX10" s="51">
        <f>AY10+AZ10</f>
        <v>2437</v>
      </c>
      <c r="AY10" s="31">
        <v>942</v>
      </c>
      <c r="AZ10" s="31">
        <v>1495</v>
      </c>
      <c r="BA10" s="137">
        <f t="shared" si="10"/>
        <v>242335.27999999997</v>
      </c>
      <c r="BB10" s="3">
        <v>93672.48</v>
      </c>
      <c r="BC10" s="3">
        <v>148662.79999999999</v>
      </c>
      <c r="BD10" s="51">
        <f t="shared" si="39"/>
        <v>228</v>
      </c>
      <c r="BE10" s="31">
        <v>88</v>
      </c>
      <c r="BF10" s="31">
        <v>140</v>
      </c>
      <c r="BG10" s="137">
        <f t="shared" si="12"/>
        <v>159900.96000000002</v>
      </c>
      <c r="BH10" s="3">
        <v>61716.160000000003</v>
      </c>
      <c r="BI10" s="3">
        <v>98184.8</v>
      </c>
      <c r="BK10" s="55">
        <f t="shared" si="13"/>
        <v>19348295.560000002</v>
      </c>
      <c r="BL10" s="58">
        <f>' I КВАРТАЛ'!BK10+'II КВАРТАЛ '!BK10+' III КВАРТАЛ '!BK10+'IV КВАРТАЛ и СВОД V-мов и $$ '!BK10</f>
        <v>78751565.379999995</v>
      </c>
      <c r="BM10" s="99">
        <v>78751565.343657091</v>
      </c>
      <c r="BN10" s="99">
        <f t="shared" si="14"/>
        <v>3.6342903971672058E-2</v>
      </c>
      <c r="BO10" s="99"/>
      <c r="BP10" s="83">
        <f t="shared" si="23"/>
        <v>5387</v>
      </c>
      <c r="BQ10" s="82">
        <f>' I КВАРТАЛ'!C10+'II КВАРТАЛ '!C10+' III КВАРТАЛ '!C10+'IV КВАРТАЛ и СВОД V-мов и $$ '!C10</f>
        <v>2046</v>
      </c>
      <c r="BR10" s="82">
        <f>' I КВАРТАЛ'!D10+'II КВАРТАЛ '!D10+' III КВАРТАЛ '!D10+'IV КВАРТАЛ и СВОД V-мов и $$ '!D10</f>
        <v>3341</v>
      </c>
      <c r="BS10" s="106">
        <f>' I КВАРТАЛ'!E10+'II КВАРТАЛ '!E10+' III КВАРТАЛ '!E10+'IV КВАРТАЛ и СВОД V-мов и $$ '!E10</f>
        <v>9006498.3499999996</v>
      </c>
      <c r="BT10" s="49">
        <f>' I КВАРТАЛ'!F10+'II КВАРТАЛ '!F10+' III КВАРТАЛ '!F10+'IV КВАРТАЛ и СВОД V-мов и $$ '!F10</f>
        <v>3420697.1599999997</v>
      </c>
      <c r="BU10" s="49">
        <f>' I КВАРТАЛ'!G10+'II КВАРТАЛ '!G10+' III КВАРТАЛ '!G10+'IV КВАРТАЛ и СВОД V-мов и $$ '!G10</f>
        <v>5585801.1899999995</v>
      </c>
      <c r="BV10" s="83">
        <f t="shared" si="24"/>
        <v>4832</v>
      </c>
      <c r="BW10" s="82">
        <f>' I КВАРТАЛ'!I10+'II КВАРТАЛ '!I10+' III КВАРТАЛ '!I10+'IV КВАРТАЛ и СВОД V-мов и $$ '!I10</f>
        <v>1930</v>
      </c>
      <c r="BX10" s="82">
        <f>' I КВАРТАЛ'!J10+'II КВАРТАЛ '!J10+' III КВАРТАЛ '!J10+'IV КВАРТАЛ и СВОД V-мов и $$ '!J10</f>
        <v>2902</v>
      </c>
      <c r="BY10" s="106">
        <f>' I КВАРТАЛ'!K10+'II КВАРТАЛ '!K10+' III КВАРТАЛ '!K10+'IV КВАРТАЛ и СВОД V-мов и $$ '!K10</f>
        <v>1096838.3399999999</v>
      </c>
      <c r="BZ10" s="49">
        <f>' I КВАРТАЛ'!L10+'II КВАРТАЛ '!L10+' III КВАРТАЛ '!L10+'IV КВАРТАЛ и СВОД V-мов и $$ '!L10</f>
        <v>437922.16000000003</v>
      </c>
      <c r="CA10" s="49">
        <f>' I КВАРТАЛ'!M10+'II КВАРТАЛ '!M10+' III КВАРТАЛ '!M10+'IV КВАРТАЛ и СВОД V-мов и $$ '!M10</f>
        <v>658916.18000000005</v>
      </c>
      <c r="CB10" s="83">
        <f t="shared" si="25"/>
        <v>0</v>
      </c>
      <c r="CC10" s="82">
        <f>' I КВАРТАЛ'!O10+'II КВАРТАЛ '!O10+' III КВАРТАЛ '!O10+'IV КВАРТАЛ и СВОД V-мов и $$ '!O10</f>
        <v>0</v>
      </c>
      <c r="CD10" s="82">
        <f>' I КВАРТАЛ'!P10+'II КВАРТАЛ '!P10+' III КВАРТАЛ '!P10+'IV КВАРТАЛ и СВОД V-мов и $$ '!P10</f>
        <v>0</v>
      </c>
      <c r="CE10" s="106">
        <f>' I КВАРТАЛ'!Q10+'II КВАРТАЛ '!Q10+' III КВАРТАЛ '!Q10+'IV КВАРТАЛ и СВОД V-мов и $$ '!Q10</f>
        <v>0</v>
      </c>
      <c r="CF10" s="49">
        <f>' I КВАРТАЛ'!R10+'II КВАРТАЛ '!R10+' III КВАРТАЛ '!R10+'IV КВАРТАЛ и СВОД V-мов и $$ '!R10</f>
        <v>0</v>
      </c>
      <c r="CG10" s="49">
        <f>' I КВАРТАЛ'!S10+'II КВАРТАЛ '!S10+' III КВАРТАЛ '!S10+'IV КВАРТАЛ и СВОД V-мов и $$ '!S10</f>
        <v>0</v>
      </c>
      <c r="CH10" s="83">
        <f t="shared" si="26"/>
        <v>11324</v>
      </c>
      <c r="CI10" s="82">
        <f>' I КВАРТАЛ'!U10+'II КВАРТАЛ '!U10+' III КВАРТАЛ '!U10+'IV КВАРТАЛ и СВОД V-мов и $$ '!U10</f>
        <v>4404</v>
      </c>
      <c r="CJ10" s="82">
        <f>' I КВАРТАЛ'!V10+'II КВАРТАЛ '!V10+' III КВАРТАЛ '!V10+'IV КВАРТАЛ и СВОД V-мов и $$ '!V10</f>
        <v>6920</v>
      </c>
      <c r="CK10" s="106">
        <f>' I КВАРТАЛ'!W10+'II КВАРТАЛ '!W10+' III КВАРТАЛ '!W10+'IV КВАРТАЛ и СВОД V-мов и $$ '!W10</f>
        <v>9962456.1899999995</v>
      </c>
      <c r="CL10" s="49">
        <f>' I КВАРТАЛ'!X10+'II КВАРТАЛ '!X10+' III КВАРТАЛ '!X10+'IV КВАРТАЛ и СВОД V-мов и $$ '!X10</f>
        <v>3874495.86</v>
      </c>
      <c r="CM10" s="49">
        <f>' I КВАРТАЛ'!Y10+'II КВАРТАЛ '!Y10+' III КВАРТАЛ '!Y10+'IV КВАРТАЛ и СВОД V-мов и $$ '!Y10</f>
        <v>6087960.3300000001</v>
      </c>
      <c r="CN10" s="83">
        <f t="shared" si="27"/>
        <v>24017</v>
      </c>
      <c r="CO10" s="82">
        <f>' I КВАРТАЛ'!AA10+'II КВАРТАЛ '!AA10+' III КВАРТАЛ '!AA10+'IV КВАРТАЛ и СВОД V-мов и $$ '!AA10</f>
        <v>9360</v>
      </c>
      <c r="CP10" s="82">
        <f>' I КВАРТАЛ'!AB10+'II КВАРТАЛ '!AB10+' III КВАРТАЛ '!AB10+'IV КВАРТАЛ и СВОД V-мов и $$ '!AB10</f>
        <v>14657</v>
      </c>
      <c r="CQ10" s="106">
        <f>' I КВАРТАЛ'!AC10+'II КВАРТАЛ '!AC10+' III КВАРТАЛ '!AC10+'IV КВАРТАЛ и СВОД V-мов и $$ '!AC10</f>
        <v>17236797.669999998</v>
      </c>
      <c r="CR10" s="49">
        <f>' I КВАРТАЛ'!AD10+'II КВАРТАЛ '!AD10+' III КВАРТАЛ '!AD10+'IV КВАРТАЛ и СВОД V-мов и $$ '!AD10</f>
        <v>6717766.3900000006</v>
      </c>
      <c r="CS10" s="49">
        <f>' I КВАРТАЛ'!AE10+'II КВАРТАЛ '!AE10+' III КВАРТАЛ '!AE10+'IV КВАРТАЛ и СВОД V-мов и $$ '!AE10</f>
        <v>10519031.280000001</v>
      </c>
      <c r="CT10" s="83">
        <f t="shared" si="28"/>
        <v>10061</v>
      </c>
      <c r="CU10" s="82">
        <f>' I КВАРТАЛ'!AG10+'II КВАРТАЛ '!AG10+' III КВАРТАЛ '!AG10+'IV КВАРТАЛ и СВОД V-мов и $$ '!AG10</f>
        <v>3334</v>
      </c>
      <c r="CV10" s="82">
        <f>' I КВАРТАЛ'!AH10+'II КВАРТАЛ '!AH10+' III КВАРТАЛ '!AH10+'IV КВАРТАЛ и СВОД V-мов и $$ '!AH10</f>
        <v>6727</v>
      </c>
      <c r="CW10" s="106">
        <f>' I КВАРТАЛ'!AI10+'II КВАРТАЛ '!AI10+' III КВАРТАЛ '!AI10+'IV КВАРТАЛ и СВОД V-мов и $$ '!AI10</f>
        <v>3751430.76</v>
      </c>
      <c r="CX10" s="49">
        <f>' I КВАРТАЛ'!AJ10+'II КВАРТАЛ '!AJ10+' III КВАРТАЛ '!AJ10+'IV КВАРТАЛ и СВОД V-мов и $$ '!AJ10</f>
        <v>1243078.58</v>
      </c>
      <c r="CY10" s="49">
        <f>' I КВАРТАЛ'!AK10+'II КВАРТАЛ '!AK10+' III КВАРТАЛ '!AK10+'IV КВАРТАЛ и СВОД V-мов и $$ '!AK10</f>
        <v>2508352.1800000002</v>
      </c>
      <c r="CZ10" s="83">
        <f t="shared" si="29"/>
        <v>2274</v>
      </c>
      <c r="DA10" s="82">
        <f>' I КВАРТАЛ'!AM10+'II КВАРТАЛ '!AM10+' III КВАРТАЛ '!AM10+'IV КВАРТАЛ и СВОД V-мов и $$ '!AM10</f>
        <v>803</v>
      </c>
      <c r="DB10" s="82">
        <f>' I КВАРТАЛ'!AN10+'II КВАРТАЛ '!AN10+' III КВАРТАЛ '!AN10+'IV КВАРТАЛ и СВОД V-мов и $$ '!AN10</f>
        <v>1471</v>
      </c>
      <c r="DC10" s="106">
        <f>' I КВАРТАЛ'!AO10+'II КВАРТАЛ '!AO10+' III КВАРТАЛ '!AO10+'IV КВАРТАЛ и СВОД V-мов и $$ '!AO10</f>
        <v>31163861.560000002</v>
      </c>
      <c r="DD10" s="49">
        <f>' I КВАРТАЛ'!AP10+'II КВАРТАЛ '!AP10+' III КВАРТАЛ '!AP10+'IV КВАРТАЛ и СВОД V-мов и $$ '!AP10</f>
        <v>11001505.08</v>
      </c>
      <c r="DE10" s="49">
        <f>' I КВАРТАЛ'!AQ10+'II КВАРТАЛ '!AQ10+' III КВАРТАЛ '!AQ10+'IV КВАРТАЛ и СВОД V-мов и $$ '!AQ10</f>
        <v>20162356.48</v>
      </c>
      <c r="DF10" s="83">
        <f t="shared" si="30"/>
        <v>750</v>
      </c>
      <c r="DG10" s="82">
        <f>' I КВАРТАЛ'!AS10+'II КВАРТАЛ '!AS10+' III КВАРТАЛ '!AS10+'IV КВАРТАЛ и СВОД V-мов и $$ '!AS10</f>
        <v>239</v>
      </c>
      <c r="DH10" s="82">
        <f>' I КВАРТАЛ'!AT10+'II КВАРТАЛ '!AT10+' III КВАРТАЛ '!AT10+'IV КВАРТАЛ и СВОД V-мов и $$ '!AT10</f>
        <v>511</v>
      </c>
      <c r="DI10" s="106">
        <f>' I КВАРТАЛ'!AU10+'II КВАРТАЛ '!AU10+' III КВАРТАЛ '!AU10+'IV КВАРТАЛ и СВОД V-мов и $$ '!AU10</f>
        <v>4915526.1899999995</v>
      </c>
      <c r="DJ10" s="49">
        <f>' I КВАРТАЛ'!AV10+'II КВАРТАЛ '!AV10+' III КВАРТАЛ '!AV10+'IV КВАРТАЛ и СВОД V-мов и $$ '!AV10</f>
        <v>1566422.76</v>
      </c>
      <c r="DK10" s="49">
        <f>' I КВАРТАЛ'!AW10+'II КВАРТАЛ '!AW10+' III КВАРТАЛ '!AW10+'IV КВАРТАЛ и СВОД V-мов и $$ '!AW10</f>
        <v>3349103.43</v>
      </c>
      <c r="DL10" s="83">
        <f t="shared" si="31"/>
        <v>9756</v>
      </c>
      <c r="DM10" s="82">
        <f>' I КВАРТАЛ'!AY10+'II КВАРТАЛ '!AY10+' III КВАРТАЛ '!AY10+'IV КВАРТАЛ и СВОД V-мов и $$ '!AY10</f>
        <v>3772</v>
      </c>
      <c r="DN10" s="82">
        <f>' I КВАРТАЛ'!AZ10+'II КВАРТАЛ '!AZ10+' III КВАРТАЛ '!AZ10+'IV КВАРТАЛ и СВОД V-мов и $$ '!AZ10</f>
        <v>5984</v>
      </c>
      <c r="DO10" s="106">
        <f>' I КВАРТАЛ'!BA10+'II КВАРТАЛ '!BA10+' III КВАРТАЛ '!BA10+'IV КВАРТАЛ и СВОД V-мов и $$ '!BA10</f>
        <v>970136.6399999999</v>
      </c>
      <c r="DP10" s="49">
        <f>' I КВАРТАЛ'!BB10+'II КВАРТАЛ '!BB10+' III КВАРТАЛ '!BB10+'IV КВАРТАЛ и СВОД V-мов и $$ '!BB10</f>
        <v>375087.68</v>
      </c>
      <c r="DQ10" s="49">
        <f>' I КВАРТАЛ'!BC10+'II КВАРТАЛ '!BC10+' III КВАРТАЛ '!BC10+'IV КВАРТАЛ и СВОД V-мов и $$ '!BC10</f>
        <v>595048.95999999996</v>
      </c>
      <c r="DR10" s="83">
        <f t="shared" si="32"/>
        <v>924</v>
      </c>
      <c r="DS10" s="82">
        <f>' I КВАРТАЛ'!BE10+'II КВАРТАЛ '!BE10+' III КВАРТАЛ '!BE10+'IV КВАРТАЛ и СВОД V-мов и $$ '!BE10</f>
        <v>357</v>
      </c>
      <c r="DT10" s="82">
        <f>' I КВАРТАЛ'!BF10+'II КВАРТАЛ '!BF10+' III КВАРТАЛ '!BF10+'IV КВАРТАЛ и СВОД V-мов и $$ '!BF10</f>
        <v>567</v>
      </c>
      <c r="DU10" s="106">
        <f>' I КВАРТАЛ'!BG10+'II КВАРТАЛ '!BG10+' III КВАРТАЛ '!BG10+'IV КВАРТАЛ и СВОД V-мов и $$ '!BG10</f>
        <v>648019.67999999993</v>
      </c>
      <c r="DV10" s="49">
        <f>' I КВАРТАЛ'!BH10+'II КВАРТАЛ '!BH10+' III КВАРТАЛ '!BH10+'IV КВАРТАЛ и СВОД V-мов и $$ '!BH10</f>
        <v>250371.24000000002</v>
      </c>
      <c r="DW10" s="49">
        <f>' I КВАРТАЛ'!BI10+'II КВАРТАЛ '!BI10+' III КВАРТАЛ '!BI10+'IV КВАРТАЛ и СВОД V-мов и $$ '!BI10</f>
        <v>397648.44</v>
      </c>
      <c r="DY10" s="65">
        <f t="shared" si="15"/>
        <v>69325</v>
      </c>
      <c r="DZ10" s="90">
        <f t="shared" si="16"/>
        <v>26245</v>
      </c>
      <c r="EA10" s="90">
        <f t="shared" si="17"/>
        <v>43080</v>
      </c>
      <c r="EB10" s="56">
        <f t="shared" si="33"/>
        <v>78751565.38000001</v>
      </c>
      <c r="EC10" s="49">
        <f t="shared" si="34"/>
        <v>28887346.91</v>
      </c>
      <c r="ED10" s="49">
        <f t="shared" si="35"/>
        <v>49864218.469999999</v>
      </c>
      <c r="EE10" s="107">
        <f t="shared" si="19"/>
        <v>0</v>
      </c>
      <c r="EF10" s="93">
        <f t="shared" si="36"/>
        <v>69325</v>
      </c>
      <c r="EG10" s="94">
        <f t="shared" si="37"/>
        <v>0</v>
      </c>
      <c r="EH10" s="151"/>
      <c r="EI10" s="152"/>
      <c r="EJ10" s="151"/>
    </row>
    <row r="11" spans="1:140" s="33" customFormat="1" ht="15" x14ac:dyDescent="0.25">
      <c r="A11" s="21" t="s">
        <v>11</v>
      </c>
      <c r="B11" s="51"/>
      <c r="C11" s="31"/>
      <c r="D11" s="31"/>
      <c r="E11" s="137"/>
      <c r="F11" s="3"/>
      <c r="G11" s="3"/>
      <c r="H11" s="51">
        <f t="shared" ref="H11:H17" si="41">I11+J11</f>
        <v>1108</v>
      </c>
      <c r="I11" s="148">
        <v>192</v>
      </c>
      <c r="J11" s="148">
        <v>916</v>
      </c>
      <c r="K11" s="137">
        <f t="shared" si="0"/>
        <v>90703.38</v>
      </c>
      <c r="L11" s="3">
        <v>15717.55</v>
      </c>
      <c r="M11" s="3">
        <v>74985.83</v>
      </c>
      <c r="N11" s="51"/>
      <c r="O11" s="32"/>
      <c r="P11" s="32"/>
      <c r="Q11" s="53"/>
      <c r="R11" s="32"/>
      <c r="S11" s="32"/>
      <c r="T11" s="51">
        <f t="shared" si="38"/>
        <v>1653</v>
      </c>
      <c r="U11" s="31">
        <v>386</v>
      </c>
      <c r="V11" s="31">
        <v>1267</v>
      </c>
      <c r="W11" s="137">
        <f t="shared" si="2"/>
        <v>1454581.3</v>
      </c>
      <c r="X11" s="3">
        <v>339666.29</v>
      </c>
      <c r="Y11" s="3">
        <v>1114915.01</v>
      </c>
      <c r="Z11" s="51">
        <f t="shared" si="21"/>
        <v>17502</v>
      </c>
      <c r="AA11" s="148">
        <v>3091</v>
      </c>
      <c r="AB11" s="148">
        <v>14411</v>
      </c>
      <c r="AC11" s="137">
        <f t="shared" si="3"/>
        <v>13197419.550000001</v>
      </c>
      <c r="AD11" s="3">
        <v>2330774.9900000002</v>
      </c>
      <c r="AE11" s="3">
        <v>10866644.560000001</v>
      </c>
      <c r="AF11" s="51">
        <f>AG11+AH11</f>
        <v>4947</v>
      </c>
      <c r="AG11" s="148">
        <v>1392</v>
      </c>
      <c r="AH11" s="148">
        <v>3555</v>
      </c>
      <c r="AI11" s="137">
        <f t="shared" si="5"/>
        <v>2578175.21</v>
      </c>
      <c r="AJ11" s="3">
        <v>725453.79</v>
      </c>
      <c r="AK11" s="3">
        <v>1852721.42</v>
      </c>
      <c r="AL11" s="51">
        <f t="shared" si="40"/>
        <v>126</v>
      </c>
      <c r="AM11" s="148">
        <v>5</v>
      </c>
      <c r="AN11" s="148">
        <v>121</v>
      </c>
      <c r="AO11" s="137">
        <f t="shared" si="7"/>
        <v>2887129.81</v>
      </c>
      <c r="AP11" s="3">
        <v>114568.64</v>
      </c>
      <c r="AQ11" s="3">
        <v>2772561.17</v>
      </c>
      <c r="AR11" s="51">
        <f t="shared" si="22"/>
        <v>403</v>
      </c>
      <c r="AS11" s="31">
        <v>102</v>
      </c>
      <c r="AT11" s="31">
        <v>301</v>
      </c>
      <c r="AU11" s="137">
        <f t="shared" si="8"/>
        <v>2671028.58</v>
      </c>
      <c r="AV11" s="3">
        <v>676041.97</v>
      </c>
      <c r="AW11" s="3">
        <v>1994986.61</v>
      </c>
      <c r="AX11" s="51">
        <f>AY11+AZ11</f>
        <v>6400</v>
      </c>
      <c r="AY11" s="31">
        <v>1545</v>
      </c>
      <c r="AZ11" s="31">
        <v>4855</v>
      </c>
      <c r="BA11" s="137">
        <f t="shared" si="10"/>
        <v>804626</v>
      </c>
      <c r="BB11" s="3">
        <v>194241.75</v>
      </c>
      <c r="BC11" s="3">
        <v>610384.25</v>
      </c>
      <c r="BD11" s="51"/>
      <c r="BE11" s="31"/>
      <c r="BF11" s="31"/>
      <c r="BG11" s="53"/>
      <c r="BH11" s="32"/>
      <c r="BI11" s="32"/>
      <c r="BK11" s="55">
        <f t="shared" si="13"/>
        <v>23683663.829999998</v>
      </c>
      <c r="BL11" s="58">
        <f>' I КВАРТАЛ'!BK11+'II КВАРТАЛ '!BK11+' III КВАРТАЛ '!BK11+'IV КВАРТАЛ и СВОД V-мов и $$ '!BK11</f>
        <v>96392330.87999998</v>
      </c>
      <c r="BM11" s="99">
        <v>96392330.898760527</v>
      </c>
      <c r="BN11" s="99">
        <f t="shared" si="14"/>
        <v>-1.8760547041893005E-2</v>
      </c>
      <c r="BO11" s="99"/>
      <c r="BP11" s="83">
        <f t="shared" si="23"/>
        <v>0</v>
      </c>
      <c r="BQ11" s="82">
        <f>' I КВАРТАЛ'!C11+'II КВАРТАЛ '!C11+' III КВАРТАЛ '!C11+'IV КВАРТАЛ и СВОД V-мов и $$ '!C11</f>
        <v>0</v>
      </c>
      <c r="BR11" s="82">
        <f>' I КВАРТАЛ'!D11+'II КВАРТАЛ '!D11+' III КВАРТАЛ '!D11+'IV КВАРТАЛ и СВОД V-мов и $$ '!D11</f>
        <v>0</v>
      </c>
      <c r="BS11" s="106">
        <f>' I КВАРТАЛ'!E11+'II КВАРТАЛ '!E11+' III КВАРТАЛ '!E11+'IV КВАРТАЛ и СВОД V-мов и $$ '!E11</f>
        <v>0</v>
      </c>
      <c r="BT11" s="49">
        <f>' I КВАРТАЛ'!F11+'II КВАРТАЛ '!F11+' III КВАРТАЛ '!F11+'IV КВАРТАЛ и СВОД V-мов и $$ '!F11</f>
        <v>0</v>
      </c>
      <c r="BU11" s="49">
        <f>' I КВАРТАЛ'!G11+'II КВАРТАЛ '!G11+' III КВАРТАЛ '!G11+'IV КВАРТАЛ и СВОД V-мов и $$ '!G11</f>
        <v>0</v>
      </c>
      <c r="BV11" s="83">
        <f t="shared" si="24"/>
        <v>4503</v>
      </c>
      <c r="BW11" s="82">
        <f>' I КВАРТАЛ'!I11+'II КВАРТАЛ '!I11+' III КВАРТАЛ '!I11+'IV КВАРТАЛ и СВОД V-мов и $$ '!I11</f>
        <v>1100</v>
      </c>
      <c r="BX11" s="82">
        <f>' I КВАРТАЛ'!J11+'II КВАРТАЛ '!J11+' III КВАРТАЛ '!J11+'IV КВАРТАЛ и СВОД V-мов и $$ '!J11</f>
        <v>3403</v>
      </c>
      <c r="BY11" s="106">
        <f>' I КВАРТАЛ'!K11+'II КВАРТАЛ '!K11+' III КВАРТАЛ '!K11+'IV КВАРТАЛ и СВОД V-мов и $$ '!K11</f>
        <v>367995.28</v>
      </c>
      <c r="BZ11" s="49">
        <f>' I КВАРТАЛ'!L11+'II КВАРТАЛ '!L11+' III КВАРТАЛ '!L11+'IV КВАРТАЛ и СВОД V-мов и $$ '!L11</f>
        <v>89877.3</v>
      </c>
      <c r="CA11" s="49">
        <f>' I КВАРТАЛ'!M11+'II КВАРТАЛ '!M11+' III КВАРТАЛ '!M11+'IV КВАРТАЛ и СВОД V-мов и $$ '!M11</f>
        <v>278117.98</v>
      </c>
      <c r="CB11" s="83">
        <f t="shared" si="25"/>
        <v>0</v>
      </c>
      <c r="CC11" s="82">
        <f>' I КВАРТАЛ'!O11+'II КВАРТАЛ '!O11+' III КВАРТАЛ '!O11+'IV КВАРТАЛ и СВОД V-мов и $$ '!O11</f>
        <v>0</v>
      </c>
      <c r="CD11" s="82">
        <f>' I КВАРТАЛ'!P11+'II КВАРТАЛ '!P11+' III КВАРТАЛ '!P11+'IV КВАРТАЛ и СВОД V-мов и $$ '!P11</f>
        <v>0</v>
      </c>
      <c r="CE11" s="106">
        <f>' I КВАРТАЛ'!Q11+'II КВАРТАЛ '!Q11+' III КВАРТАЛ '!Q11+'IV КВАРТАЛ и СВОД V-мов и $$ '!Q11</f>
        <v>0</v>
      </c>
      <c r="CF11" s="49">
        <f>' I КВАРТАЛ'!R11+'II КВАРТАЛ '!R11+' III КВАРТАЛ '!R11+'IV КВАРТАЛ и СВОД V-мов и $$ '!R11</f>
        <v>0</v>
      </c>
      <c r="CG11" s="49">
        <f>' I КВАРТАЛ'!S11+'II КВАРТАЛ '!S11+' III КВАРТАЛ '!S11+'IV КВАРТАЛ и СВОД V-мов и $$ '!S11</f>
        <v>0</v>
      </c>
      <c r="CH11" s="83">
        <f t="shared" si="26"/>
        <v>8700</v>
      </c>
      <c r="CI11" s="82">
        <f>' I КВАРТАЛ'!U11+'II КВАРТАЛ '!U11+' III КВАРТАЛ '!U11+'IV КВАРТАЛ и СВОД V-мов и $$ '!U11</f>
        <v>2034</v>
      </c>
      <c r="CJ11" s="82">
        <f>' I КВАРТАЛ'!V11+'II КВАРТАЛ '!V11+' III КВАРТАЛ '!V11+'IV КВАРТАЛ и СВОД V-мов и $$ '!V11</f>
        <v>6666</v>
      </c>
      <c r="CK11" s="106">
        <f>' I КВАРТАЛ'!W11+'II КВАРТАЛ '!W11+' III КВАРТАЛ '!W11+'IV КВАРТАЛ и СВОД V-мов и $$ '!W11</f>
        <v>7717155.3499999996</v>
      </c>
      <c r="CL11" s="49">
        <f>' I КВАРТАЛ'!X11+'II КВАРТАЛ '!X11+' III КВАРТАЛ '!X11+'IV КВАРТАЛ и СВОД V-мов и $$ '!X11</f>
        <v>1804220.2</v>
      </c>
      <c r="CM11" s="49">
        <f>' I КВАРТАЛ'!Y11+'II КВАРТАЛ '!Y11+' III КВАРТАЛ '!Y11+'IV КВАРТАЛ и СВОД V-мов и $$ '!Y11</f>
        <v>5912935.1499999994</v>
      </c>
      <c r="CN11" s="83">
        <f t="shared" si="27"/>
        <v>70086</v>
      </c>
      <c r="CO11" s="82">
        <f>' I КВАРТАЛ'!AA11+'II КВАРТАЛ '!AA11+' III КВАРТАЛ '!AA11+'IV КВАРТАЛ и СВОД V-мов и $$ '!AA11</f>
        <v>16345</v>
      </c>
      <c r="CP11" s="82">
        <f>' I КВАРТАЛ'!AB11+'II КВАРТАЛ '!AB11+' III КВАРТАЛ '!AB11+'IV КВАРТАЛ и СВОД V-мов и $$ '!AB11</f>
        <v>53741</v>
      </c>
      <c r="CQ11" s="106">
        <f>' I КВАРТАЛ'!AC11+'II КВАРТАЛ '!AC11+' III КВАРТАЛ '!AC11+'IV КВАРТАЛ и СВОД V-мов и $$ '!AC11</f>
        <v>52839514.549999997</v>
      </c>
      <c r="CR11" s="49">
        <f>' I КВАРТАЛ'!AD11+'II КВАРТАЛ '!AD11+' III КВАРТАЛ '!AD11+'IV КВАРТАЛ и СВОД V-мов и $$ '!AD11</f>
        <v>12322695.450000001</v>
      </c>
      <c r="CS11" s="49">
        <f>' I КВАРТАЛ'!AE11+'II КВАРТАЛ '!AE11+' III КВАРТАЛ '!AE11+'IV КВАРТАЛ и СВОД V-мов и $$ '!AE11</f>
        <v>40516819.100000001</v>
      </c>
      <c r="CT11" s="83">
        <f t="shared" si="28"/>
        <v>20297</v>
      </c>
      <c r="CU11" s="82">
        <f>' I КВАРТАЛ'!AG11+'II КВАРТАЛ '!AG11+' III КВАРТАЛ '!AG11+'IV КВАРТАЛ и СВОД V-мов и $$ '!AG11</f>
        <v>4385</v>
      </c>
      <c r="CV11" s="82">
        <f>' I КВАРТАЛ'!AH11+'II КВАРТАЛ '!AH11+' III КВАРТАЛ '!AH11+'IV КВАРТАЛ и СВОД V-мов и $$ '!AH11</f>
        <v>15912</v>
      </c>
      <c r="CW11" s="106">
        <f>' I КВАРТАЛ'!AI11+'II КВАРТАЛ '!AI11+' III КВАРТАЛ '!AI11+'IV КВАРТАЛ и СВОД V-мов и $$ '!AI11</f>
        <v>10531194.609999999</v>
      </c>
      <c r="CX11" s="49">
        <f>' I КВАРТАЛ'!AJ11+'II КВАРТАЛ '!AJ11+' III КВАРТАЛ '!AJ11+'IV КВАРТАЛ и СВОД V-мов и $$ '!AJ11</f>
        <v>2276201.54</v>
      </c>
      <c r="CY11" s="49">
        <f>' I КВАРТАЛ'!AK11+'II КВАРТАЛ '!AK11+' III КВАРТАЛ '!AK11+'IV КВАРТАЛ и СВОД V-мов и $$ '!AK11</f>
        <v>8254993.0700000003</v>
      </c>
      <c r="CZ11" s="83">
        <f t="shared" si="29"/>
        <v>484</v>
      </c>
      <c r="DA11" s="82">
        <f>' I КВАРТАЛ'!AM11+'II КВАРТАЛ '!AM11+' III КВАРТАЛ '!AM11+'IV КВАРТАЛ и СВОД V-мов и $$ '!AM11</f>
        <v>53</v>
      </c>
      <c r="DB11" s="82">
        <f>' I КВАРТАЛ'!AN11+'II КВАРТАЛ '!AN11+' III КВАРТАЛ '!AN11+'IV КВАРТАЛ и СВОД V-мов и $$ '!AN11</f>
        <v>431</v>
      </c>
      <c r="DC11" s="106">
        <f>' I КВАРТАЛ'!AO11+'II КВАРТАЛ '!AO11+' III КВАРТАЛ '!AO11+'IV КВАРТАЛ и СВОД V-мов и $$ '!AO11</f>
        <v>11090244.66</v>
      </c>
      <c r="DD11" s="49">
        <f>' I КВАРТАЛ'!AP11+'II КВАРТАЛ '!AP11+' III КВАРТАЛ '!AP11+'IV КВАРТАЛ и СВОД V-мов и $$ '!AP11</f>
        <v>1214427.6099999999</v>
      </c>
      <c r="DE11" s="49">
        <f>' I КВАРТАЛ'!AQ11+'II КВАРТАЛ '!AQ11+' III КВАРТАЛ '!AQ11+'IV КВАРТАЛ и СВОД V-мов и $$ '!AQ11</f>
        <v>9875817.0500000007</v>
      </c>
      <c r="DF11" s="83">
        <f t="shared" si="30"/>
        <v>1552</v>
      </c>
      <c r="DG11" s="82">
        <f>' I КВАРТАЛ'!AS11+'II КВАРТАЛ '!AS11+' III КВАРТАЛ '!AS11+'IV КВАРТАЛ и СВОД V-мов и $$ '!AS11</f>
        <v>392</v>
      </c>
      <c r="DH11" s="82">
        <f>' I КВАРТАЛ'!AT11+'II КВАРТАЛ '!AT11+' III КВАРТАЛ '!AT11+'IV КВАРТАЛ и СВОД V-мов и $$ '!AT11</f>
        <v>1160</v>
      </c>
      <c r="DI11" s="106">
        <f>' I КВАРТАЛ'!AU11+'II КВАРТАЛ '!AU11+' III КВАРТАЛ '!AU11+'IV КВАРТАЛ и СВОД V-мов и $$ '!AU11</f>
        <v>10282156.33</v>
      </c>
      <c r="DJ11" s="49">
        <f>' I КВАРТАЛ'!AV11+'II КВАРТАЛ '!AV11+' III КВАРТАЛ '!AV11+'IV КВАРТАЛ и СВОД V-мов и $$ '!AV11</f>
        <v>2597046.2800000003</v>
      </c>
      <c r="DK11" s="49">
        <f>' I КВАРТАЛ'!AW11+'II КВАРТАЛ '!AW11+' III КВАРТАЛ '!AW11+'IV КВАРТАЛ и СВОД V-мов и $$ '!AW11</f>
        <v>7685110.0499999998</v>
      </c>
      <c r="DL11" s="83">
        <f t="shared" si="31"/>
        <v>28765</v>
      </c>
      <c r="DM11" s="82">
        <f>' I КВАРТАЛ'!AY11+'II КВАРТАЛ '!AY11+' III КВАРТАЛ '!AY11+'IV КВАРТАЛ и СВОД V-мов и $$ '!AY11</f>
        <v>6943</v>
      </c>
      <c r="DN11" s="82">
        <f>' I КВАРТАЛ'!AZ11+'II КВАРТАЛ '!AZ11+' III КВАРТАЛ '!AZ11+'IV КВАРТАЛ и СВОД V-мов и $$ '!AZ11</f>
        <v>21822</v>
      </c>
      <c r="DO11" s="106">
        <f>' I КВАРТАЛ'!BA11+'II КВАРТАЛ '!BA11+' III КВАРТАЛ '!BA11+'IV КВАРТАЛ и СВОД V-мов и $$ '!BA11</f>
        <v>3564070.0999999996</v>
      </c>
      <c r="DP11" s="49">
        <f>' I КВАРТАЛ'!BB11+'II КВАРТАЛ '!BB11+' III КВАРТАЛ '!BB11+'IV КВАРТАЛ и СВОД V-мов и $$ '!BB11</f>
        <v>860258.22</v>
      </c>
      <c r="DQ11" s="49">
        <f>' I КВАРТАЛ'!BC11+'II КВАРТАЛ '!BC11+' III КВАРТАЛ '!BC11+'IV КВАРТАЛ и СВОД V-мов и $$ '!BC11</f>
        <v>2703811.88</v>
      </c>
      <c r="DR11" s="83">
        <f t="shared" si="32"/>
        <v>0</v>
      </c>
      <c r="DS11" s="82">
        <f>' I КВАРТАЛ'!BE11+'II КВАРТАЛ '!BE11+' III КВАРТАЛ '!BE11+'IV КВАРТАЛ и СВОД V-мов и $$ '!BE11</f>
        <v>0</v>
      </c>
      <c r="DT11" s="82">
        <f>' I КВАРТАЛ'!BF11+'II КВАРТАЛ '!BF11+' III КВАРТАЛ '!BF11+'IV КВАРТАЛ и СВОД V-мов и $$ '!BF11</f>
        <v>0</v>
      </c>
      <c r="DU11" s="106">
        <f>' I КВАРТАЛ'!BG11+'II КВАРТАЛ '!BG11+' III КВАРТАЛ '!BG11+'IV КВАРТАЛ и СВОД V-мов и $$ '!BG11</f>
        <v>0</v>
      </c>
      <c r="DV11" s="49">
        <f>' I КВАРТАЛ'!BH11+'II КВАРТАЛ '!BH11+' III КВАРТАЛ '!BH11+'IV КВАРТАЛ и СВОД V-мов и $$ '!BH11</f>
        <v>0</v>
      </c>
      <c r="DW11" s="49">
        <f>' I КВАРТАЛ'!BI11+'II КВАРТАЛ '!BI11+' III КВАРТАЛ '!BI11+'IV КВАРТАЛ и СВОД V-мов и $$ '!BI11</f>
        <v>0</v>
      </c>
      <c r="DY11" s="65">
        <f t="shared" si="15"/>
        <v>134387</v>
      </c>
      <c r="DZ11" s="90">
        <f t="shared" si="16"/>
        <v>31252</v>
      </c>
      <c r="EA11" s="90">
        <f t="shared" si="17"/>
        <v>103135</v>
      </c>
      <c r="EB11" s="56">
        <f t="shared" si="33"/>
        <v>96392330.87999998</v>
      </c>
      <c r="EC11" s="49">
        <f t="shared" si="34"/>
        <v>21164726.600000001</v>
      </c>
      <c r="ED11" s="49">
        <f t="shared" si="35"/>
        <v>75227604.280000001</v>
      </c>
      <c r="EE11" s="107">
        <f t="shared" si="19"/>
        <v>0</v>
      </c>
      <c r="EF11" s="93">
        <f t="shared" si="36"/>
        <v>134387</v>
      </c>
      <c r="EG11" s="94">
        <f t="shared" si="37"/>
        <v>0</v>
      </c>
      <c r="EH11" s="151"/>
      <c r="EI11" s="152"/>
      <c r="EJ11" s="151"/>
    </row>
    <row r="12" spans="1:140" s="33" customFormat="1" ht="15" x14ac:dyDescent="0.25">
      <c r="A12" s="21" t="s">
        <v>12</v>
      </c>
      <c r="B12" s="51"/>
      <c r="C12" s="31"/>
      <c r="D12" s="31"/>
      <c r="E12" s="137"/>
      <c r="F12" s="3"/>
      <c r="G12" s="3"/>
      <c r="H12" s="51">
        <f t="shared" si="41"/>
        <v>1810</v>
      </c>
      <c r="I12" s="148">
        <v>242</v>
      </c>
      <c r="J12" s="148">
        <v>1568</v>
      </c>
      <c r="K12" s="137">
        <f t="shared" si="0"/>
        <v>231820.91999999998</v>
      </c>
      <c r="L12" s="3">
        <v>30994.84</v>
      </c>
      <c r="M12" s="3">
        <v>200826.08</v>
      </c>
      <c r="N12" s="51"/>
      <c r="O12" s="32"/>
      <c r="P12" s="32"/>
      <c r="Q12" s="53"/>
      <c r="R12" s="32"/>
      <c r="S12" s="32"/>
      <c r="T12" s="51">
        <f t="shared" si="38"/>
        <v>2930</v>
      </c>
      <c r="U12" s="31">
        <v>593</v>
      </c>
      <c r="V12" s="31">
        <v>2337</v>
      </c>
      <c r="W12" s="137">
        <f t="shared" si="2"/>
        <v>2685023.05</v>
      </c>
      <c r="X12" s="3">
        <v>543419.34</v>
      </c>
      <c r="Y12" s="3">
        <v>2141603.71</v>
      </c>
      <c r="Z12" s="51">
        <f>AA12+AB12</f>
        <v>24725</v>
      </c>
      <c r="AA12" s="148">
        <v>3808</v>
      </c>
      <c r="AB12" s="148">
        <v>20917</v>
      </c>
      <c r="AC12" s="137">
        <f t="shared" si="3"/>
        <v>16958310.23</v>
      </c>
      <c r="AD12" s="3">
        <v>2611819.83</v>
      </c>
      <c r="AE12" s="3">
        <v>14346490.4</v>
      </c>
      <c r="AF12" s="51">
        <f>AG12+AH12</f>
        <v>5916</v>
      </c>
      <c r="AG12" s="148">
        <v>803</v>
      </c>
      <c r="AH12" s="148">
        <v>5113</v>
      </c>
      <c r="AI12" s="137">
        <f t="shared" si="5"/>
        <v>3377323.8200000003</v>
      </c>
      <c r="AJ12" s="3">
        <v>458416.33</v>
      </c>
      <c r="AK12" s="3">
        <v>2918907.49</v>
      </c>
      <c r="AL12" s="51">
        <f t="shared" si="40"/>
        <v>422</v>
      </c>
      <c r="AM12" s="148">
        <v>53</v>
      </c>
      <c r="AN12" s="148">
        <v>369</v>
      </c>
      <c r="AO12" s="137">
        <f t="shared" si="7"/>
        <v>7492691.4299999997</v>
      </c>
      <c r="AP12" s="3">
        <v>941025.23</v>
      </c>
      <c r="AQ12" s="3">
        <v>6551666.2000000002</v>
      </c>
      <c r="AR12" s="51">
        <f t="shared" si="22"/>
        <v>412</v>
      </c>
      <c r="AS12" s="31">
        <v>82</v>
      </c>
      <c r="AT12" s="31">
        <v>330</v>
      </c>
      <c r="AU12" s="137">
        <f t="shared" si="8"/>
        <v>2805889.58</v>
      </c>
      <c r="AV12" s="3">
        <v>558453.75</v>
      </c>
      <c r="AW12" s="3">
        <v>2247435.83</v>
      </c>
      <c r="AX12" s="51">
        <f t="shared" ref="AX12:AX26" si="42">AY12+AZ12</f>
        <v>6595</v>
      </c>
      <c r="AY12" s="31">
        <v>1342</v>
      </c>
      <c r="AZ12" s="31">
        <v>5253</v>
      </c>
      <c r="BA12" s="137">
        <f t="shared" si="10"/>
        <v>880086.8</v>
      </c>
      <c r="BB12" s="3">
        <v>179086.65</v>
      </c>
      <c r="BC12" s="3">
        <v>701000.15</v>
      </c>
      <c r="BD12" s="51">
        <f t="shared" si="39"/>
        <v>375</v>
      </c>
      <c r="BE12" s="31">
        <v>76</v>
      </c>
      <c r="BF12" s="31">
        <v>299</v>
      </c>
      <c r="BG12" s="137">
        <f t="shared" ref="BG12:BG14" si="43">BH12+BI12</f>
        <v>262995</v>
      </c>
      <c r="BH12" s="3">
        <v>53300.32</v>
      </c>
      <c r="BI12" s="3">
        <v>209694.68</v>
      </c>
      <c r="BK12" s="55">
        <f t="shared" si="13"/>
        <v>34694140.829999998</v>
      </c>
      <c r="BL12" s="58">
        <f>' I КВАРТАЛ'!BK12+'II КВАРТАЛ '!BK12+' III КВАРТАЛ '!BK12+'IV КВАРТАЛ и СВОД V-мов и $$ '!BK12</f>
        <v>127862519.13000001</v>
      </c>
      <c r="BM12" s="99">
        <v>127862519.09310134</v>
      </c>
      <c r="BN12" s="99">
        <f t="shared" si="14"/>
        <v>3.6898672580718994E-2</v>
      </c>
      <c r="BO12" s="99"/>
      <c r="BP12" s="83">
        <f t="shared" si="23"/>
        <v>0</v>
      </c>
      <c r="BQ12" s="82">
        <f>' I КВАРТАЛ'!C12+'II КВАРТАЛ '!C12+' III КВАРТАЛ '!C12+'IV КВАРТАЛ и СВОД V-мов и $$ '!C12</f>
        <v>0</v>
      </c>
      <c r="BR12" s="82">
        <f>' I КВАРТАЛ'!D12+'II КВАРТАЛ '!D12+' III КВАРТАЛ '!D12+'IV КВАРТАЛ и СВОД V-мов и $$ '!D12</f>
        <v>0</v>
      </c>
      <c r="BS12" s="106">
        <f>' I КВАРТАЛ'!E12+'II КВАРТАЛ '!E12+' III КВАРТАЛ '!E12+'IV КВАРТАЛ и СВОД V-мов и $$ '!E12</f>
        <v>0</v>
      </c>
      <c r="BT12" s="49">
        <f>' I КВАРТАЛ'!F12+'II КВАРТАЛ '!F12+' III КВАРТАЛ '!F12+'IV КВАРТАЛ и СВОД V-мов и $$ '!F12</f>
        <v>0</v>
      </c>
      <c r="BU12" s="49">
        <f>' I КВАРТАЛ'!G12+'II КВАРТАЛ '!G12+' III КВАРТАЛ '!G12+'IV КВАРТАЛ и СВОД V-мов и $$ '!G12</f>
        <v>0</v>
      </c>
      <c r="BV12" s="83">
        <f t="shared" si="24"/>
        <v>6804</v>
      </c>
      <c r="BW12" s="82">
        <f>' I КВАРТАЛ'!I12+'II КВАРТАЛ '!I12+' III КВАРТАЛ '!I12+'IV КВАРТАЛ и СВОД V-мов и $$ '!I12</f>
        <v>1315</v>
      </c>
      <c r="BX12" s="82">
        <f>' I КВАРТАЛ'!J12+'II КВАРТАЛ '!J12+' III КВАРТАЛ '!J12+'IV КВАРТАЛ и СВОД V-мов и $$ '!J12</f>
        <v>5489</v>
      </c>
      <c r="BY12" s="106">
        <f>' I КВАРТАЛ'!K12+'II КВАРТАЛ '!K12+' III КВАРТАЛ '!K12+'IV КВАРТАЛ и СВОД V-мов и $$ '!K12</f>
        <v>884870.28</v>
      </c>
      <c r="BZ12" s="49">
        <f>' I КВАРТАЛ'!L12+'II КВАРТАЛ '!L12+' III КВАРТАЛ '!L12+'IV КВАРТАЛ и СВОД V-мов и $$ '!L12</f>
        <v>171310.78999999998</v>
      </c>
      <c r="CA12" s="49">
        <f>' I КВАРТАЛ'!M12+'II КВАРТАЛ '!M12+' III КВАРТАЛ '!M12+'IV КВАРТАЛ и СВОД V-мов и $$ '!M12</f>
        <v>713559.49</v>
      </c>
      <c r="CB12" s="83">
        <f t="shared" si="25"/>
        <v>0</v>
      </c>
      <c r="CC12" s="82">
        <f>' I КВАРТАЛ'!O12+'II КВАРТАЛ '!O12+' III КВАРТАЛ '!O12+'IV КВАРТАЛ и СВОД V-мов и $$ '!O12</f>
        <v>0</v>
      </c>
      <c r="CD12" s="82">
        <f>' I КВАРТАЛ'!P12+'II КВАРТАЛ '!P12+' III КВАРТАЛ '!P12+'IV КВАРТАЛ и СВОД V-мов и $$ '!P12</f>
        <v>0</v>
      </c>
      <c r="CE12" s="106">
        <f>' I КВАРТАЛ'!Q12+'II КВАРТАЛ '!Q12+' III КВАРТАЛ '!Q12+'IV КВАРТАЛ и СВОД V-мов и $$ '!Q12</f>
        <v>0</v>
      </c>
      <c r="CF12" s="49">
        <f>' I КВАРТАЛ'!R12+'II КВАРТАЛ '!R12+' III КВАРТАЛ '!R12+'IV КВАРТАЛ и СВОД V-мов и $$ '!R12</f>
        <v>0</v>
      </c>
      <c r="CG12" s="49">
        <f>' I КВАРТАЛ'!S12+'II КВАРТАЛ '!S12+' III КВАРТАЛ '!S12+'IV КВАРТАЛ и СВОД V-мов и $$ '!S12</f>
        <v>0</v>
      </c>
      <c r="CH12" s="83">
        <f t="shared" si="26"/>
        <v>10000</v>
      </c>
      <c r="CI12" s="82">
        <f>' I КВАРТАЛ'!U12+'II КВАРТАЛ '!U12+' III КВАРТАЛ '!U12+'IV КВАРТАЛ и СВОД V-мов и $$ '!U12</f>
        <v>2024</v>
      </c>
      <c r="CJ12" s="82">
        <f>' I КВАРТАЛ'!V12+'II КВАРТАЛ '!V12+' III КВАРТАЛ '!V12+'IV КВАРТАЛ и СВОД V-мов и $$ '!V12</f>
        <v>7976</v>
      </c>
      <c r="CK12" s="106">
        <f>' I КВАРТАЛ'!W12+'II КВАРТАЛ '!W12+' III КВАРТАЛ '!W12+'IV КВАРТАЛ и СВОД V-мов и $$ '!W12</f>
        <v>9130530.5099999998</v>
      </c>
      <c r="CL12" s="49">
        <f>' I КВАРТАЛ'!X12+'II КВАРТАЛ '!X12+' III КВАРТАЛ '!X12+'IV КВАРТАЛ и СВОД V-мов и $$ '!X12</f>
        <v>1848019.04</v>
      </c>
      <c r="CM12" s="49">
        <f>' I КВАРТАЛ'!Y12+'II КВАРТАЛ '!Y12+' III КВАРТАЛ '!Y12+'IV КВАРТАЛ и СВОД V-мов и $$ '!Y12</f>
        <v>7282511.4699999997</v>
      </c>
      <c r="CN12" s="83">
        <f t="shared" si="27"/>
        <v>90060</v>
      </c>
      <c r="CO12" s="82">
        <f>' I КВАРТАЛ'!AA12+'II КВАРТАЛ '!AA12+' III КВАРТАЛ '!AA12+'IV КВАРТАЛ и СВОД V-мов и $$ '!AA12</f>
        <v>18025</v>
      </c>
      <c r="CP12" s="82">
        <f>' I КВАРТАЛ'!AB12+'II КВАРТАЛ '!AB12+' III КВАРТАЛ '!AB12+'IV КВАРТАЛ и СВОД V-мов и $$ '!AB12</f>
        <v>72035</v>
      </c>
      <c r="CQ12" s="106">
        <f>' I КВАРТАЛ'!AC12+'II КВАРТАЛ '!AC12+' III КВАРТАЛ '!AC12+'IV КВАРТАЛ и СВОД V-мов и $$ '!AC12</f>
        <v>61407822.329999998</v>
      </c>
      <c r="CR12" s="49">
        <f>' I КВАРТАЛ'!AD12+'II КВАРТАЛ '!AD12+' III КВАРТАЛ '!AD12+'IV КВАРТАЛ и СВОД V-мов и $$ '!AD12</f>
        <v>12283460.74</v>
      </c>
      <c r="CS12" s="49">
        <f>' I КВАРТАЛ'!AE12+'II КВАРТАЛ '!AE12+' III КВАРТАЛ '!AE12+'IV КВАРТАЛ и СВОД V-мов и $$ '!AE12</f>
        <v>49124361.589999996</v>
      </c>
      <c r="CT12" s="83">
        <f t="shared" si="28"/>
        <v>23564</v>
      </c>
      <c r="CU12" s="82">
        <f>' I КВАРТАЛ'!AG12+'II КВАРТАЛ '!AG12+' III КВАРТАЛ '!AG12+'IV КВАРТАЛ и СВОД V-мов и $$ '!AG12</f>
        <v>4047</v>
      </c>
      <c r="CV12" s="82">
        <f>' I КВАРТАЛ'!AH12+'II КВАРТАЛ '!AH12+' III КВАРТАЛ '!AH12+'IV КВАРТАЛ и СВОД V-мов и $$ '!AH12</f>
        <v>19517</v>
      </c>
      <c r="CW12" s="106">
        <f>' I КВАРТАЛ'!AI12+'II КВАРТАЛ '!AI12+' III КВАРТАЛ '!AI12+'IV КВАРТАЛ и СВОД V-мов и $$ '!AI12</f>
        <v>13419592</v>
      </c>
      <c r="CX12" s="49">
        <f>' I КВАРТАЛ'!AJ12+'II КВАРТАЛ '!AJ12+' III КВАРТАЛ '!AJ12+'IV КВАРТАЛ и СВОД V-мов и $$ '!AJ12</f>
        <v>2304351.54</v>
      </c>
      <c r="CY12" s="49">
        <f>' I КВАРТАЛ'!AK12+'II КВАРТАЛ '!AK12+' III КВАРТАЛ '!AK12+'IV КВАРТАЛ и СВОД V-мов и $$ '!AK12</f>
        <v>11115240.460000001</v>
      </c>
      <c r="CZ12" s="83">
        <f t="shared" si="29"/>
        <v>1576</v>
      </c>
      <c r="DA12" s="82">
        <f>' I КВАРТАЛ'!AM12+'II КВАРТАЛ '!AM12+' III КВАРТАЛ '!AM12+'IV КВАРТАЛ и СВОД V-мов и $$ '!AM12</f>
        <v>284</v>
      </c>
      <c r="DB12" s="82">
        <f>' I КВАРТАЛ'!AN12+'II КВАРТАЛ '!AN12+' III КВАРТАЛ '!AN12+'IV КВАРТАЛ и СВОД V-мов и $$ '!AN12</f>
        <v>1292</v>
      </c>
      <c r="DC12" s="106">
        <f>' I КВАРТАЛ'!AO12+'II КВАРТАЛ '!AO12+' III КВАРТАЛ '!AO12+'IV КВАРТАЛ и СВОД V-мов и $$ '!AO12</f>
        <v>27968710.060000002</v>
      </c>
      <c r="DD12" s="49">
        <f>' I КВАРТАЛ'!AP12+'II КВАРТАЛ '!AP12+' III КВАРТАЛ '!AP12+'IV КВАРТАЛ и СВОД V-мов и $$ '!AP12</f>
        <v>5038970.209999999</v>
      </c>
      <c r="DE12" s="49">
        <f>' I КВАРТАЛ'!AQ12+'II КВАРТАЛ '!AQ12+' III КВАРТАЛ '!AQ12+'IV КВАРТАЛ и СВОД V-мов и $$ '!AQ12</f>
        <v>22929739.850000001</v>
      </c>
      <c r="DF12" s="83">
        <f t="shared" si="30"/>
        <v>1552</v>
      </c>
      <c r="DG12" s="82">
        <f>' I КВАРТАЛ'!AS12+'II КВАРТАЛ '!AS12+' III КВАРТАЛ '!AS12+'IV КВАРТАЛ и СВОД V-мов и $$ '!AS12</f>
        <v>310</v>
      </c>
      <c r="DH12" s="82">
        <f>' I КВАРТАЛ'!AT12+'II КВАРТАЛ '!AT12+' III КВАРТАЛ '!AT12+'IV КВАРТАЛ и СВОД V-мов и $$ '!AT12</f>
        <v>1242</v>
      </c>
      <c r="DI12" s="106">
        <f>' I КВАРТАЛ'!AU12+'II КВАРТАЛ '!AU12+' III КВАРТАЛ '!AU12+'IV КВАРТАЛ и СВОД V-мов и $$ '!AU12</f>
        <v>10569616.59</v>
      </c>
      <c r="DJ12" s="49">
        <f>' I КВАРТАЛ'!AV12+'II КВАРТАЛ '!AV12+' III КВАРТАЛ '!AV12+'IV КВАРТАЛ и СВОД V-мов и $$ '!AV12</f>
        <v>2111199.87</v>
      </c>
      <c r="DK12" s="49">
        <f>' I КВАРТАЛ'!AW12+'II КВАРТАЛ '!AW12+' III КВАРТАЛ '!AW12+'IV КВАРТАЛ и СВОД V-мов и $$ '!AW12</f>
        <v>8458416.7200000007</v>
      </c>
      <c r="DL12" s="83">
        <f t="shared" si="31"/>
        <v>26969</v>
      </c>
      <c r="DM12" s="82">
        <f>' I КВАРТАЛ'!AY12+'II КВАРТАЛ '!AY12+' III КВАРТАЛ '!AY12+'IV КВАРТАЛ и СВОД V-мов и $$ '!AY12</f>
        <v>5486</v>
      </c>
      <c r="DN12" s="82">
        <f>' I КВАРТАЛ'!AZ12+'II КВАРТАЛ '!AZ12+' III КВАРТАЛ '!AZ12+'IV КВАРТАЛ и СВОД V-мов и $$ '!AZ12</f>
        <v>21483</v>
      </c>
      <c r="DO12" s="106">
        <f>' I КВАРТАЛ'!BA12+'II КВАРТАЛ '!BA12+' III КВАРТАЛ '!BA12+'IV КВАРТАЛ и СВОД V-мов и $$ '!BA12</f>
        <v>3429397.3600000003</v>
      </c>
      <c r="DP12" s="49">
        <f>' I КВАРТАЛ'!BB12+'II КВАРТАЛ '!BB12+' III КВАРТАЛ '!BB12+'IV КВАРТАЛ и СВОД V-мов и $$ '!BB12</f>
        <v>697606.42</v>
      </c>
      <c r="DQ12" s="49">
        <f>' I КВАРТАЛ'!BC12+'II КВАРТАЛ '!BC12+' III КВАРТАЛ '!BC12+'IV КВАРТАЛ и СВОД V-мов и $$ '!BC12</f>
        <v>2731790.94</v>
      </c>
      <c r="DR12" s="83">
        <f t="shared" si="32"/>
        <v>1500</v>
      </c>
      <c r="DS12" s="82">
        <f>' I КВАРТАЛ'!BE12+'II КВАРТАЛ '!BE12+' III КВАРТАЛ '!BE12+'IV КВАРТАЛ и СВОД V-мов и $$ '!BE12</f>
        <v>304</v>
      </c>
      <c r="DT12" s="82">
        <f>' I КВАРТАЛ'!BF12+'II КВАРТАЛ '!BF12+' III КВАРТАЛ '!BF12+'IV КВАРТАЛ и СВОД V-мов и $$ '!BF12</f>
        <v>1196</v>
      </c>
      <c r="DU12" s="106">
        <f>' I КВАРТАЛ'!BG12+'II КВАРТАЛ '!BG12+' III КВАРТАЛ '!BG12+'IV КВАРТАЛ и СВОД V-мов и $$ '!BG12</f>
        <v>1051980</v>
      </c>
      <c r="DV12" s="49">
        <f>' I КВАРТАЛ'!BH12+'II КВАРТАЛ '!BH12+' III КВАРТАЛ '!BH12+'IV КВАРТАЛ и СВОД V-мов и $$ '!BH12</f>
        <v>213201.28</v>
      </c>
      <c r="DW12" s="49">
        <f>' I КВАРТАЛ'!BI12+'II КВАРТАЛ '!BI12+' III КВАРТАЛ '!BI12+'IV КВАРТАЛ и СВОД V-мов и $$ '!BI12</f>
        <v>838778.72</v>
      </c>
      <c r="DY12" s="65">
        <f t="shared" si="15"/>
        <v>162025</v>
      </c>
      <c r="DZ12" s="90">
        <f t="shared" si="16"/>
        <v>31795</v>
      </c>
      <c r="EA12" s="90">
        <f t="shared" si="17"/>
        <v>130230</v>
      </c>
      <c r="EB12" s="56">
        <f t="shared" si="33"/>
        <v>127862519.13000001</v>
      </c>
      <c r="EC12" s="49">
        <f t="shared" si="34"/>
        <v>24668119.890000004</v>
      </c>
      <c r="ED12" s="49">
        <f t="shared" si="35"/>
        <v>103194399.23999998</v>
      </c>
      <c r="EE12" s="107">
        <f t="shared" si="19"/>
        <v>0</v>
      </c>
      <c r="EF12" s="93">
        <f t="shared" si="36"/>
        <v>162025</v>
      </c>
      <c r="EG12" s="94">
        <f t="shared" si="37"/>
        <v>0</v>
      </c>
      <c r="EH12" s="151"/>
      <c r="EI12" s="152"/>
      <c r="EJ12" s="151"/>
    </row>
    <row r="13" spans="1:140" s="33" customFormat="1" ht="30" x14ac:dyDescent="0.25">
      <c r="A13" s="21" t="s">
        <v>13</v>
      </c>
      <c r="B13" s="51"/>
      <c r="C13" s="31"/>
      <c r="D13" s="31"/>
      <c r="E13" s="137"/>
      <c r="F13" s="3"/>
      <c r="G13" s="3"/>
      <c r="H13" s="51">
        <f t="shared" si="41"/>
        <v>8127</v>
      </c>
      <c r="I13" s="148">
        <v>2366</v>
      </c>
      <c r="J13" s="148">
        <v>5761</v>
      </c>
      <c r="K13" s="137">
        <f t="shared" si="0"/>
        <v>847292.98</v>
      </c>
      <c r="L13" s="3">
        <v>246671</v>
      </c>
      <c r="M13" s="3">
        <v>600621.98</v>
      </c>
      <c r="N13" s="51">
        <f>O13+P13</f>
        <v>2923</v>
      </c>
      <c r="O13" s="148">
        <v>693</v>
      </c>
      <c r="P13" s="148">
        <v>2230</v>
      </c>
      <c r="Q13" s="137">
        <f t="shared" ref="Q13" si="44">R13+S13</f>
        <v>1356877</v>
      </c>
      <c r="R13" s="3">
        <v>321695.44</v>
      </c>
      <c r="S13" s="3">
        <v>1035181.56</v>
      </c>
      <c r="T13" s="51">
        <f t="shared" si="38"/>
        <v>11102</v>
      </c>
      <c r="U13" s="31">
        <v>3392</v>
      </c>
      <c r="V13" s="31">
        <v>7710</v>
      </c>
      <c r="W13" s="137">
        <f t="shared" si="2"/>
        <v>9748558.9700000007</v>
      </c>
      <c r="X13" s="3">
        <v>2978482.44</v>
      </c>
      <c r="Y13" s="3">
        <v>6770076.5300000003</v>
      </c>
      <c r="Z13" s="51">
        <f t="shared" ref="Z13:Z72" si="45">AA13+AB13</f>
        <v>22210</v>
      </c>
      <c r="AA13" s="148">
        <v>5563</v>
      </c>
      <c r="AB13" s="148">
        <v>16647</v>
      </c>
      <c r="AC13" s="137">
        <f t="shared" si="3"/>
        <v>19970033.280000001</v>
      </c>
      <c r="AD13" s="3">
        <v>5001949.3499999996</v>
      </c>
      <c r="AE13" s="3">
        <v>14968083.93</v>
      </c>
      <c r="AF13" s="51">
        <f t="shared" ref="AF13:AF30" si="46">AG13+AH13</f>
        <v>3204</v>
      </c>
      <c r="AG13" s="148">
        <v>695</v>
      </c>
      <c r="AH13" s="148">
        <v>2509</v>
      </c>
      <c r="AI13" s="137">
        <f t="shared" si="5"/>
        <v>2196678.81</v>
      </c>
      <c r="AJ13" s="3">
        <v>476495.56</v>
      </c>
      <c r="AK13" s="3">
        <v>1720183.25</v>
      </c>
      <c r="AL13" s="51">
        <f t="shared" si="40"/>
        <v>3480</v>
      </c>
      <c r="AM13" s="148">
        <v>731</v>
      </c>
      <c r="AN13" s="148">
        <v>2749</v>
      </c>
      <c r="AO13" s="137">
        <f t="shared" si="7"/>
        <v>72186618.819999993</v>
      </c>
      <c r="AP13" s="3">
        <v>15163338.609999999</v>
      </c>
      <c r="AQ13" s="3">
        <v>57023280.210000001</v>
      </c>
      <c r="AR13" s="51">
        <f t="shared" si="22"/>
        <v>688</v>
      </c>
      <c r="AS13" s="31">
        <v>221</v>
      </c>
      <c r="AT13" s="31">
        <v>467</v>
      </c>
      <c r="AU13" s="137">
        <f t="shared" si="8"/>
        <v>8362511.3300000001</v>
      </c>
      <c r="AV13" s="3">
        <v>2686213.67</v>
      </c>
      <c r="AW13" s="3">
        <v>5676297.6600000001</v>
      </c>
      <c r="AX13" s="51">
        <f t="shared" si="42"/>
        <v>4187</v>
      </c>
      <c r="AY13" s="31">
        <v>1257</v>
      </c>
      <c r="AZ13" s="31">
        <v>2930</v>
      </c>
      <c r="BA13" s="137">
        <f t="shared" si="10"/>
        <v>2181628.5300000003</v>
      </c>
      <c r="BB13" s="3">
        <v>654957.5</v>
      </c>
      <c r="BC13" s="3">
        <v>1526671.03</v>
      </c>
      <c r="BD13" s="51">
        <f t="shared" si="39"/>
        <v>4087</v>
      </c>
      <c r="BE13" s="31">
        <v>1227</v>
      </c>
      <c r="BF13" s="31">
        <v>2860</v>
      </c>
      <c r="BG13" s="137">
        <f t="shared" si="43"/>
        <v>3408081.7</v>
      </c>
      <c r="BH13" s="3">
        <v>1023175.01</v>
      </c>
      <c r="BI13" s="3">
        <v>2384906.69</v>
      </c>
      <c r="BK13" s="55">
        <f t="shared" si="13"/>
        <v>120258281.42</v>
      </c>
      <c r="BL13" s="58">
        <f>' I КВАРТАЛ'!BK13+'II КВАРТАЛ '!BK13+' III КВАРТАЛ '!BK13+'IV КВАРТАЛ и СВОД V-мов и $$ '!BK13</f>
        <v>483377962.75</v>
      </c>
      <c r="BM13" s="99">
        <v>483377962.75474632</v>
      </c>
      <c r="BN13" s="99">
        <f t="shared" si="14"/>
        <v>-4.7463178634643555E-3</v>
      </c>
      <c r="BO13" s="99"/>
      <c r="BP13" s="83">
        <f t="shared" si="23"/>
        <v>0</v>
      </c>
      <c r="BQ13" s="82">
        <f>' I КВАРТАЛ'!C13+'II КВАРТАЛ '!C13+' III КВАРТАЛ '!C13+'IV КВАРТАЛ и СВОД V-мов и $$ '!C13</f>
        <v>0</v>
      </c>
      <c r="BR13" s="82">
        <f>' I КВАРТАЛ'!D13+'II КВАРТАЛ '!D13+' III КВАРТАЛ '!D13+'IV КВАРТАЛ и СВОД V-мов и $$ '!D13</f>
        <v>0</v>
      </c>
      <c r="BS13" s="106">
        <f>' I КВАРТАЛ'!E13+'II КВАРТАЛ '!E13+' III КВАРТАЛ '!E13+'IV КВАРТАЛ и СВОД V-мов и $$ '!E13</f>
        <v>0</v>
      </c>
      <c r="BT13" s="49">
        <f>' I КВАРТАЛ'!F13+'II КВАРТАЛ '!F13+' III КВАРТАЛ '!F13+'IV КВАРТАЛ и СВОД V-мов и $$ '!F13</f>
        <v>0</v>
      </c>
      <c r="BU13" s="49">
        <f>' I КВАРТАЛ'!G13+'II КВАРТАЛ '!G13+' III КВАРТАЛ '!G13+'IV КВАРТАЛ и СВОД V-мов и $$ '!G13</f>
        <v>0</v>
      </c>
      <c r="BV13" s="83">
        <f t="shared" si="24"/>
        <v>32578</v>
      </c>
      <c r="BW13" s="82">
        <f>' I КВАРТАЛ'!I13+'II КВАРТАЛ '!I13+' III КВАРТАЛ '!I13+'IV КВАРТАЛ и СВОД V-мов и $$ '!I13</f>
        <v>10498</v>
      </c>
      <c r="BX13" s="82">
        <f>' I КВАРТАЛ'!J13+'II КВАРТАЛ '!J13+' III КВАРТАЛ '!J13+'IV КВАРТАЛ и СВОД V-мов и $$ '!J13</f>
        <v>22080</v>
      </c>
      <c r="BY13" s="106">
        <f>' I КВАРТАЛ'!K13+'II КВАРТАЛ '!K13+' III КВАРТАЛ '!K13+'IV КВАРТАЛ и СВОД V-мов и $$ '!K13</f>
        <v>3396902.4</v>
      </c>
      <c r="BZ13" s="49">
        <f>' I КВАРТАЛ'!L13+'II КВАРТАЛ '!L13+' III КВАРТАЛ '!L13+'IV КВАРТАЛ и СВОД V-мов и $$ '!L13</f>
        <v>1094629.57</v>
      </c>
      <c r="CA13" s="49">
        <f>' I КВАРТАЛ'!M13+'II КВАРТАЛ '!M13+' III КВАРТАЛ '!M13+'IV КВАРТАЛ и СВОД V-мов и $$ '!M13</f>
        <v>2302272.83</v>
      </c>
      <c r="CB13" s="83">
        <f t="shared" si="25"/>
        <v>11302</v>
      </c>
      <c r="CC13" s="82">
        <f>' I КВАРТАЛ'!O13+'II КВАРТАЛ '!O13+' III КВАРТАЛ '!O13+'IV КВАРТАЛ и СВОД V-мов и $$ '!O13</f>
        <v>3288</v>
      </c>
      <c r="CD13" s="82">
        <f>' I КВАРТАЛ'!P13+'II КВАРТАЛ '!P13+' III КВАРТАЛ '!P13+'IV КВАРТАЛ и СВОД V-мов и $$ '!P13</f>
        <v>8014</v>
      </c>
      <c r="CE13" s="106">
        <f>' I КВАРТАЛ'!Q13+'II КВАРТАЛ '!Q13+' III КВАРТАЛ '!Q13+'IV КВАРТАЛ и СВОД V-мов и $$ '!Q13</f>
        <v>5239268.22</v>
      </c>
      <c r="CF13" s="49">
        <f>' I КВАРТАЛ'!R13+'II КВАРТАЛ '!R13+' III КВАРТАЛ '!R13+'IV КВАРТАЛ и СВОД V-мов и $$ '!R13</f>
        <v>1524197.41</v>
      </c>
      <c r="CG13" s="49">
        <f>' I КВАРТАЛ'!S13+'II КВАРТАЛ '!S13+' III КВАРТАЛ '!S13+'IV КВАРТАЛ и СВОД V-мов и $$ '!S13</f>
        <v>3715070.81</v>
      </c>
      <c r="CH13" s="83">
        <f t="shared" si="26"/>
        <v>44696</v>
      </c>
      <c r="CI13" s="82">
        <f>' I КВАРТАЛ'!U13+'II КВАРТАЛ '!U13+' III КВАРТАЛ '!U13+'IV КВАРТАЛ и СВОД V-мов и $$ '!U13</f>
        <v>13656</v>
      </c>
      <c r="CJ13" s="82">
        <f>' I КВАРТАЛ'!V13+'II КВАРТАЛ '!V13+' III КВАРТАЛ '!V13+'IV КВАРТАЛ и СВОД V-мов и $$ '!V13</f>
        <v>31040</v>
      </c>
      <c r="CK13" s="106">
        <f>' I КВАРТАЛ'!W13+'II КВАРТАЛ '!W13+' III КВАРТАЛ '!W13+'IV КВАРТАЛ и СВОД V-мов и $$ '!W13</f>
        <v>40271666.75</v>
      </c>
      <c r="CL13" s="49">
        <f>' I КВАРТАЛ'!X13+'II КВАРТАЛ '!X13+' III КВАРТАЛ '!X13+'IV КВАРТАЛ и СВОД V-мов и $$ '!X13</f>
        <v>12304204.42</v>
      </c>
      <c r="CM13" s="49">
        <f>' I КВАРТАЛ'!Y13+'II КВАРТАЛ '!Y13+' III КВАРТАЛ '!Y13+'IV КВАРТАЛ и СВОД V-мов и $$ '!Y13</f>
        <v>27967462.330000002</v>
      </c>
      <c r="CN13" s="83">
        <f t="shared" si="27"/>
        <v>88155</v>
      </c>
      <c r="CO13" s="82">
        <f>' I КВАРТАЛ'!AA13+'II КВАРТАЛ '!AA13+' III КВАРТАЛ '!AA13+'IV КВАРТАЛ и СВОД V-мов и $$ '!AA13</f>
        <v>26971</v>
      </c>
      <c r="CP13" s="82">
        <f>' I КВАРТАЛ'!AB13+'II КВАРТАЛ '!AB13+' III КВАРТАЛ '!AB13+'IV КВАРТАЛ и СВОД V-мов и $$ '!AB13</f>
        <v>61184</v>
      </c>
      <c r="CQ13" s="106">
        <f>' I КВАРТАЛ'!AC13+'II КВАРТАЛ '!AC13+' III КВАРТАЛ '!AC13+'IV КВАРТАЛ и СВОД V-мов и $$ '!AC13</f>
        <v>79183440.599999994</v>
      </c>
      <c r="CR13" s="49">
        <f>' I КВАРТАЛ'!AD13+'II КВАРТАЛ '!AD13+' III КВАРТАЛ '!AD13+'IV КВАРТАЛ и СВОД V-мов и $$ '!AD13</f>
        <v>24225873.259999998</v>
      </c>
      <c r="CS13" s="49">
        <f>' I КВАРТАЛ'!AE13+'II КВАРТАЛ '!AE13+' III КВАРТАЛ '!AE13+'IV КВАРТАЛ и СВОД V-мов и $$ '!AE13</f>
        <v>54957567.339999996</v>
      </c>
      <c r="CT13" s="83">
        <f t="shared" si="28"/>
        <v>12819</v>
      </c>
      <c r="CU13" s="82">
        <f>' I КВАРТАЛ'!AG13+'II КВАРТАЛ '!AG13+' III КВАРТАЛ '!AG13+'IV КВАРТАЛ и СВОД V-мов и $$ '!AG13</f>
        <v>2357</v>
      </c>
      <c r="CV13" s="82">
        <f>' I КВАРТАЛ'!AH13+'II КВАРТАЛ '!AH13+' III КВАРТАЛ '!AH13+'IV КВАРТАЛ и СВОД V-мов и $$ '!AH13</f>
        <v>10462</v>
      </c>
      <c r="CW13" s="106">
        <f>' I КВАРТАЛ'!AI13+'II КВАРТАЛ '!AI13+' III КВАРТАЛ '!AI13+'IV КВАРТАЛ и СВОД V-мов и $$ '!AI13</f>
        <v>8788772.0300000012</v>
      </c>
      <c r="CX13" s="49">
        <f>' I КВАРТАЛ'!AJ13+'II КВАРТАЛ '!AJ13+' III КВАРТАЛ '!AJ13+'IV КВАРТАЛ и СВОД V-мов и $$ '!AJ13</f>
        <v>1615971.26</v>
      </c>
      <c r="CY13" s="49">
        <f>' I КВАРТАЛ'!AK13+'II КВАРТАЛ '!AK13+' III КВАРТАЛ '!AK13+'IV КВАРТАЛ и СВОД V-мов и $$ '!AK13</f>
        <v>7172800.7699999996</v>
      </c>
      <c r="CZ13" s="83">
        <f t="shared" si="29"/>
        <v>13971</v>
      </c>
      <c r="DA13" s="82">
        <f>' I КВАРТАЛ'!AM13+'II КВАРТАЛ '!AM13+' III КВАРТАЛ '!AM13+'IV КВАРТАЛ и СВОД V-мов и $$ '!AM13</f>
        <v>4138</v>
      </c>
      <c r="DB13" s="82">
        <f>' I КВАРТАЛ'!AN13+'II КВАРТАЛ '!AN13+' III КВАРТАЛ '!AN13+'IV КВАРТАЛ и СВОД V-мов и $$ '!AN13</f>
        <v>9833</v>
      </c>
      <c r="DC13" s="106">
        <f>' I КВАРТАЛ'!AO13+'II КВАРТАЛ '!AO13+' III КВАРТАЛ '!AO13+'IV КВАРТАЛ и СВОД V-мов и $$ '!AO13</f>
        <v>290821667.45999998</v>
      </c>
      <c r="DD13" s="49">
        <f>' I КВАРТАЛ'!AP13+'II КВАРТАЛ '!AP13+' III КВАРТАЛ '!AP13+'IV КВАРТАЛ и СВОД V-мов и $$ '!AP13</f>
        <v>86163164.549999997</v>
      </c>
      <c r="DE13" s="49">
        <f>' I КВАРТАЛ'!AQ13+'II КВАРТАЛ '!AQ13+' III КВАРТАЛ '!AQ13+'IV КВАРТАЛ и СВОД V-мов и $$ '!AQ13</f>
        <v>204658502.91</v>
      </c>
      <c r="DF13" s="83">
        <f t="shared" si="30"/>
        <v>2750</v>
      </c>
      <c r="DG13" s="82">
        <f>' I КВАРТАЛ'!AS13+'II КВАРТАЛ '!AS13+' III КВАРТАЛ '!AS13+'IV КВАРТАЛ и СВОД V-мов и $$ '!AS13</f>
        <v>884</v>
      </c>
      <c r="DH13" s="82">
        <f>' I КВАРТАЛ'!AT13+'II КВАРТАЛ '!AT13+' III КВАРТАЛ '!AT13+'IV КВАРТАЛ и СВОД V-мов и $$ '!AT13</f>
        <v>1866</v>
      </c>
      <c r="DI13" s="106">
        <f>' I КВАРТАЛ'!AU13+'II КВАРТАЛ '!AU13+' III КВАРТАЛ '!AU13+'IV КВАРТАЛ и СВОД V-мов и $$ '!AU13</f>
        <v>33446827.770000003</v>
      </c>
      <c r="DJ13" s="49">
        <f>' I КВАРТАЛ'!AV13+'II КВАРТАЛ '!AV13+' III КВАРТАЛ '!AV13+'IV КВАРТАЛ и СВОД V-мов и $$ '!AV13</f>
        <v>10751674.890000001</v>
      </c>
      <c r="DK13" s="49">
        <f>' I КВАРТАЛ'!AW13+'II КВАРТАЛ '!AW13+' III КВАРТАЛ '!AW13+'IV КВАРТАЛ и СВОД V-мов и $$ '!AW13</f>
        <v>22695152.879999999</v>
      </c>
      <c r="DL13" s="83">
        <f t="shared" si="31"/>
        <v>16647</v>
      </c>
      <c r="DM13" s="82">
        <f>' I КВАРТАЛ'!AY13+'II КВАРТАЛ '!AY13+' III КВАРТАЛ '!AY13+'IV КВАРТАЛ и СВОД V-мов и $$ '!AY13</f>
        <v>4999</v>
      </c>
      <c r="DN13" s="82">
        <f>' I КВАРТАЛ'!AZ13+'II КВАРТАЛ '!AZ13+' III КВАРТАЛ '!AZ13+'IV КВАРТАЛ и СВОД V-мов и $$ '!AZ13</f>
        <v>11648</v>
      </c>
      <c r="DO13" s="106">
        <f>' I КВАРТАЛ'!BA13+'II КВАРТАЛ '!BA13+' III КВАРТАЛ '!BA13+'IV КВАРТАЛ и СВОД V-мов и $$ '!BA13</f>
        <v>8711071.5199999996</v>
      </c>
      <c r="DP13" s="49">
        <f>' I КВАРТАЛ'!BB13+'II КВАРТАЛ '!BB13+' III КВАРТАЛ '!BB13+'IV КВАРТАЛ и СВОД V-мов и $$ '!BB13</f>
        <v>2615886.16</v>
      </c>
      <c r="DQ13" s="49">
        <f>' I КВАРТАЛ'!BC13+'II КВАРТАЛ '!BC13+' III КВАРТАЛ '!BC13+'IV КВАРТАЛ и СВОД V-мов и $$ '!BC13</f>
        <v>6095185.3600000003</v>
      </c>
      <c r="DR13" s="83">
        <f t="shared" si="32"/>
        <v>16152</v>
      </c>
      <c r="DS13" s="82">
        <f>' I КВАРТАЛ'!BE13+'II КВАРТАЛ '!BE13+' III КВАРТАЛ '!BE13+'IV КВАРТАЛ и СВОД V-мов и $$ '!BE13</f>
        <v>4850</v>
      </c>
      <c r="DT13" s="82">
        <f>' I КВАРТАЛ'!BF13+'II КВАРТАЛ '!BF13+' III КВАРТАЛ '!BF13+'IV КВАРТАЛ и СВОД V-мов и $$ '!BF13</f>
        <v>11302</v>
      </c>
      <c r="DU13" s="106">
        <f>' I КВАРТАЛ'!BG13+'II КВАРТАЛ '!BG13+' III КВАРТАЛ '!BG13+'IV КВАРТАЛ и СВОД V-мов и $$ '!BG13</f>
        <v>13518346</v>
      </c>
      <c r="DV13" s="49">
        <f>' I КВАРТАЛ'!BH13+'II КВАРТАЛ '!BH13+' III КВАРТАЛ '!BH13+'IV КВАРТАЛ и СВОД V-мов и $$ '!BH13</f>
        <v>4059186.9400000004</v>
      </c>
      <c r="DW13" s="49">
        <f>' I КВАРТАЛ'!BI13+'II КВАРТАЛ '!BI13+' III КВАРТАЛ '!BI13+'IV КВАРТАЛ и СВОД V-мов и $$ '!BI13</f>
        <v>9459159.0600000005</v>
      </c>
      <c r="DY13" s="65">
        <f t="shared" si="15"/>
        <v>239070</v>
      </c>
      <c r="DZ13" s="90">
        <f t="shared" si="16"/>
        <v>71641</v>
      </c>
      <c r="EA13" s="90">
        <f t="shared" si="17"/>
        <v>167429</v>
      </c>
      <c r="EB13" s="56">
        <f t="shared" si="33"/>
        <v>483377962.74999994</v>
      </c>
      <c r="EC13" s="49">
        <f t="shared" si="34"/>
        <v>144354788.46000001</v>
      </c>
      <c r="ED13" s="49">
        <f t="shared" si="35"/>
        <v>339023174.29000002</v>
      </c>
      <c r="EE13" s="107">
        <f t="shared" si="19"/>
        <v>0</v>
      </c>
      <c r="EF13" s="93">
        <f t="shared" si="36"/>
        <v>239070</v>
      </c>
      <c r="EG13" s="94">
        <f t="shared" si="37"/>
        <v>0</v>
      </c>
      <c r="EH13" s="151"/>
      <c r="EI13" s="152"/>
      <c r="EJ13" s="151"/>
    </row>
    <row r="14" spans="1:140" s="33" customFormat="1" ht="18" customHeight="1" x14ac:dyDescent="0.25">
      <c r="A14" s="21" t="s">
        <v>14</v>
      </c>
      <c r="B14" s="51"/>
      <c r="C14" s="31"/>
      <c r="D14" s="31"/>
      <c r="E14" s="137"/>
      <c r="F14" s="3"/>
      <c r="G14" s="3"/>
      <c r="H14" s="51">
        <f t="shared" si="41"/>
        <v>6012</v>
      </c>
      <c r="I14" s="148">
        <v>1166</v>
      </c>
      <c r="J14" s="148">
        <v>4846</v>
      </c>
      <c r="K14" s="137">
        <f t="shared" si="0"/>
        <v>492078.72</v>
      </c>
      <c r="L14" s="3">
        <v>95436.43</v>
      </c>
      <c r="M14" s="3">
        <v>396642.29</v>
      </c>
      <c r="N14" s="51"/>
      <c r="O14" s="32"/>
      <c r="P14" s="32"/>
      <c r="Q14" s="53"/>
      <c r="R14" s="32"/>
      <c r="S14" s="32"/>
      <c r="T14" s="51">
        <f t="shared" si="38"/>
        <v>6969</v>
      </c>
      <c r="U14" s="31">
        <v>1922</v>
      </c>
      <c r="V14" s="31">
        <v>5047</v>
      </c>
      <c r="W14" s="137">
        <f t="shared" si="2"/>
        <v>5603628.4000000004</v>
      </c>
      <c r="X14" s="3">
        <v>1545440.35</v>
      </c>
      <c r="Y14" s="3">
        <v>4058188.05</v>
      </c>
      <c r="Z14" s="51">
        <f t="shared" si="45"/>
        <v>35326</v>
      </c>
      <c r="AA14" s="148">
        <v>7651</v>
      </c>
      <c r="AB14" s="148">
        <v>27675</v>
      </c>
      <c r="AC14" s="137">
        <f t="shared" si="3"/>
        <v>22929279.879999999</v>
      </c>
      <c r="AD14" s="3">
        <v>4966085.05</v>
      </c>
      <c r="AE14" s="3">
        <v>17963194.829999998</v>
      </c>
      <c r="AF14" s="51">
        <f t="shared" si="46"/>
        <v>6126</v>
      </c>
      <c r="AG14" s="148">
        <v>1329</v>
      </c>
      <c r="AH14" s="148">
        <v>4797</v>
      </c>
      <c r="AI14" s="137">
        <f t="shared" si="5"/>
        <v>2356654.86</v>
      </c>
      <c r="AJ14" s="3">
        <v>511262.54</v>
      </c>
      <c r="AK14" s="3">
        <v>1845392.32</v>
      </c>
      <c r="AL14" s="51"/>
      <c r="AM14" s="31"/>
      <c r="AN14" s="31"/>
      <c r="AO14" s="53"/>
      <c r="AP14" s="3"/>
      <c r="AQ14" s="3"/>
      <c r="AR14" s="51">
        <f t="shared" si="22"/>
        <v>776</v>
      </c>
      <c r="AS14" s="31">
        <v>249</v>
      </c>
      <c r="AT14" s="31">
        <v>527</v>
      </c>
      <c r="AU14" s="137">
        <f t="shared" si="8"/>
        <v>5171518.8600000003</v>
      </c>
      <c r="AV14" s="3">
        <v>1659417.78</v>
      </c>
      <c r="AW14" s="3">
        <v>3512101.08</v>
      </c>
      <c r="AX14" s="51">
        <f t="shared" si="42"/>
        <v>12272</v>
      </c>
      <c r="AY14" s="31">
        <v>3807</v>
      </c>
      <c r="AZ14" s="31">
        <v>8465</v>
      </c>
      <c r="BA14" s="137">
        <f t="shared" si="10"/>
        <v>2616837.19</v>
      </c>
      <c r="BB14" s="3">
        <v>811791</v>
      </c>
      <c r="BC14" s="3">
        <v>1805046.19</v>
      </c>
      <c r="BD14" s="51">
        <f t="shared" si="39"/>
        <v>1607</v>
      </c>
      <c r="BE14" s="31">
        <v>498</v>
      </c>
      <c r="BF14" s="31">
        <v>1109</v>
      </c>
      <c r="BG14" s="137">
        <f t="shared" si="43"/>
        <v>690417.27</v>
      </c>
      <c r="BH14" s="3">
        <v>213956.32</v>
      </c>
      <c r="BI14" s="3">
        <v>476460.95</v>
      </c>
      <c r="BK14" s="55">
        <f t="shared" si="13"/>
        <v>39860415.18</v>
      </c>
      <c r="BL14" s="58">
        <f>' I КВАРТАЛ'!BK14+'II КВАРТАЛ '!BK14+' III КВАРТАЛ '!BK14+'IV КВАРТАЛ и СВОД V-мов и $$ '!BK14</f>
        <v>155474301.83000001</v>
      </c>
      <c r="BM14" s="99">
        <v>155474301.83003393</v>
      </c>
      <c r="BN14" s="99">
        <f t="shared" si="14"/>
        <v>-3.3915042877197266E-5</v>
      </c>
      <c r="BO14" s="99"/>
      <c r="BP14" s="83">
        <f t="shared" si="23"/>
        <v>0</v>
      </c>
      <c r="BQ14" s="82">
        <f>' I КВАРТАЛ'!C14+'II КВАРТАЛ '!C14+' III КВАРТАЛ '!C14+'IV КВАРТАЛ и СВОД V-мов и $$ '!C14</f>
        <v>0</v>
      </c>
      <c r="BR14" s="82">
        <f>' I КВАРТАЛ'!D14+'II КВАРТАЛ '!D14+' III КВАРТАЛ '!D14+'IV КВАРТАЛ и СВОД V-мов и $$ '!D14</f>
        <v>0</v>
      </c>
      <c r="BS14" s="106">
        <f>' I КВАРТАЛ'!E14+'II КВАРТАЛ '!E14+' III КВАРТАЛ '!E14+'IV КВАРТАЛ и СВОД V-мов и $$ '!E14</f>
        <v>0</v>
      </c>
      <c r="BT14" s="49">
        <f>' I КВАРТАЛ'!F14+'II КВАРТАЛ '!F14+' III КВАРТАЛ '!F14+'IV КВАРТАЛ и СВОД V-мов и $$ '!F14</f>
        <v>0</v>
      </c>
      <c r="BU14" s="49">
        <f>' I КВАРТАЛ'!G14+'II КВАРТАЛ '!G14+' III КВАРТАЛ '!G14+'IV КВАРТАЛ и СВОД V-мов и $$ '!G14</f>
        <v>0</v>
      </c>
      <c r="BV14" s="83">
        <f t="shared" si="24"/>
        <v>15760</v>
      </c>
      <c r="BW14" s="82">
        <f>' I КВАРТАЛ'!I14+'II КВАРТАЛ '!I14+' III КВАРТАЛ '!I14+'IV КВАРТАЛ и СВОД V-мов и $$ '!I14</f>
        <v>4093</v>
      </c>
      <c r="BX14" s="82">
        <f>' I КВАРТАЛ'!J14+'II КВАРТАЛ '!J14+' III КВАРТАЛ '!J14+'IV КВАРТАЛ и СВОД V-мов и $$ '!J14</f>
        <v>11667</v>
      </c>
      <c r="BY14" s="106">
        <f>' I КВАРТАЛ'!K14+'II КВАРТАЛ '!K14+' III КВАРТАЛ '!K14+'IV КВАРТАЛ и СВОД V-мов и $$ '!K14</f>
        <v>1396005.4</v>
      </c>
      <c r="BZ14" s="49">
        <f>' I КВАРТАЛ'!L14+'II КВАРТАЛ '!L14+' III КВАРТАЛ '!L14+'IV КВАРТАЛ и СВОД V-мов и $$ '!L14</f>
        <v>366866.49</v>
      </c>
      <c r="CA14" s="49">
        <f>' I КВАРТАЛ'!M14+'II КВАРТАЛ '!M14+' III КВАРТАЛ '!M14+'IV КВАРТАЛ и СВОД V-мов и $$ '!M14</f>
        <v>1029138.9099999999</v>
      </c>
      <c r="CB14" s="83">
        <f t="shared" si="25"/>
        <v>0</v>
      </c>
      <c r="CC14" s="82">
        <f>' I КВАРТАЛ'!O14+'II КВАРТАЛ '!O14+' III КВАРТАЛ '!O14+'IV КВАРТАЛ и СВОД V-мов и $$ '!O14</f>
        <v>0</v>
      </c>
      <c r="CD14" s="82">
        <f>' I КВАРТАЛ'!P14+'II КВАРТАЛ '!P14+' III КВАРТАЛ '!P14+'IV КВАРТАЛ и СВОД V-мов и $$ '!P14</f>
        <v>0</v>
      </c>
      <c r="CE14" s="106">
        <f>' I КВАРТАЛ'!Q14+'II КВАРТАЛ '!Q14+' III КВАРТАЛ '!Q14+'IV КВАРТАЛ и СВОД V-мов и $$ '!Q14</f>
        <v>0</v>
      </c>
      <c r="CF14" s="49">
        <f>' I КВАРТАЛ'!R14+'II КВАРТАЛ '!R14+' III КВАРТАЛ '!R14+'IV КВАРТАЛ и СВОД V-мов и $$ '!R14</f>
        <v>0</v>
      </c>
      <c r="CG14" s="49">
        <f>' I КВАРТАЛ'!S14+'II КВАРТАЛ '!S14+' III КВАРТАЛ '!S14+'IV КВАРТАЛ и СВОД V-мов и $$ '!S14</f>
        <v>0</v>
      </c>
      <c r="CH14" s="83">
        <f t="shared" si="26"/>
        <v>24000</v>
      </c>
      <c r="CI14" s="82">
        <f>' I КВАРТАЛ'!U14+'II КВАРТАЛ '!U14+' III КВАРТАЛ '!U14+'IV КВАРТАЛ и СВОД V-мов и $$ '!U14</f>
        <v>6619</v>
      </c>
      <c r="CJ14" s="82">
        <f>' I КВАРТАЛ'!V14+'II КВАРТАЛ '!V14+' III КВАРТАЛ '!V14+'IV КВАРТАЛ и СВОД V-мов и $$ '!V14</f>
        <v>17381</v>
      </c>
      <c r="CK14" s="106">
        <f>' I КВАРТАЛ'!W14+'II КВАРТАЛ '!W14+' III КВАРТАЛ '!W14+'IV КВАРТАЛ и СВОД V-мов и $$ '!W14</f>
        <v>19835871.840000004</v>
      </c>
      <c r="CL14" s="49">
        <f>' I КВАРТАЛ'!X14+'II КВАРТАЛ '!X14+' III КВАРТАЛ '!X14+'IV КВАРТАЛ и СВОД V-мов и $$ '!X14</f>
        <v>5470558.5999999996</v>
      </c>
      <c r="CM14" s="49">
        <f>' I КВАРТАЛ'!Y14+'II КВАРТАЛ '!Y14+' III КВАРТАЛ '!Y14+'IV КВАРТАЛ и СВОД V-мов и $$ '!Y14</f>
        <v>14365313.239999998</v>
      </c>
      <c r="CN14" s="83">
        <f t="shared" si="27"/>
        <v>141227</v>
      </c>
      <c r="CO14" s="82">
        <f>' I КВАРТАЛ'!AA14+'II КВАРТАЛ '!AA14+' III КВАРТАЛ '!AA14+'IV КВАРТАЛ и СВОД V-мов и $$ '!AA14</f>
        <v>40793</v>
      </c>
      <c r="CP14" s="82">
        <f>' I КВАРТАЛ'!AB14+'II КВАРТАЛ '!AB14+' III КВАРТАЛ '!AB14+'IV КВАРТАЛ и СВОД V-мов и $$ '!AB14</f>
        <v>100434</v>
      </c>
      <c r="CQ14" s="106">
        <f>' I КВАРТАЛ'!AC14+'II КВАРТАЛ '!AC14+' III КВАРТАЛ '!AC14+'IV КВАРТАЛ и СВОД V-мов и $$ '!AC14</f>
        <v>91642274.769999996</v>
      </c>
      <c r="CR14" s="49">
        <f>' I КВАРТАЛ'!AD14+'II КВАРТАЛ '!AD14+' III КВАРТАЛ '!AD14+'IV КВАРТАЛ и СВОД V-мов и $$ '!AD14</f>
        <v>26470075.530000001</v>
      </c>
      <c r="CS14" s="49">
        <f>' I КВАРТАЛ'!AE14+'II КВАРТАЛ '!AE14+' III КВАРТАЛ '!AE14+'IV КВАРТАЛ и СВОД V-мов и $$ '!AE14</f>
        <v>65172199.239999995</v>
      </c>
      <c r="CT14" s="83">
        <f t="shared" si="28"/>
        <v>24281</v>
      </c>
      <c r="CU14" s="82">
        <f>' I КВАРТАЛ'!AG14+'II КВАРТАЛ '!AG14+' III КВАРТАЛ '!AG14+'IV КВАРТАЛ и СВОД V-мов и $$ '!AG14</f>
        <v>6117</v>
      </c>
      <c r="CV14" s="82">
        <f>' I КВАРТАЛ'!AH14+'II КВАРТАЛ '!AH14+' III КВАРТАЛ '!AH14+'IV КВАРТАЛ и СВОД V-мов и $$ '!AH14</f>
        <v>18164</v>
      </c>
      <c r="CW14" s="106">
        <f>' I КВАРТАЛ'!AI14+'II КВАРТАЛ '!AI14+' III КВАРТАЛ '!AI14+'IV КВАРТАЛ и СВОД V-мов и $$ '!AI14</f>
        <v>9394889.8200000003</v>
      </c>
      <c r="CX14" s="49">
        <f>' I КВАРТАЛ'!AJ14+'II КВАРТАЛ '!AJ14+' III КВАРТАЛ '!AJ14+'IV КВАРТАЛ и СВОД V-мов и $$ '!AJ14</f>
        <v>2367821.5100000002</v>
      </c>
      <c r="CY14" s="49">
        <f>' I КВАРТАЛ'!AK14+'II КВАРТАЛ '!AK14+' III КВАРТАЛ '!AK14+'IV КВАРТАЛ и СВОД V-мов и $$ '!AK14</f>
        <v>7027068.3100000005</v>
      </c>
      <c r="CZ14" s="83">
        <f t="shared" si="29"/>
        <v>0</v>
      </c>
      <c r="DA14" s="82">
        <f>' I КВАРТАЛ'!AM14+'II КВАРТАЛ '!AM14+' III КВАРТАЛ '!AM14+'IV КВАРТАЛ и СВОД V-мов и $$ '!AM14</f>
        <v>0</v>
      </c>
      <c r="DB14" s="82">
        <f>' I КВАРТАЛ'!AN14+'II КВАРТАЛ '!AN14+' III КВАРТАЛ '!AN14+'IV КВАРТАЛ и СВОД V-мов и $$ '!AN14</f>
        <v>0</v>
      </c>
      <c r="DC14" s="106">
        <f>' I КВАРТАЛ'!AO14+'II КВАРТАЛ '!AO14+' III КВАРТАЛ '!AO14+'IV КВАРТАЛ и СВОД V-мов и $$ '!AO14</f>
        <v>0</v>
      </c>
      <c r="DD14" s="49">
        <f>' I КВАРТАЛ'!AP14+'II КВАРТАЛ '!AP14+' III КВАРТАЛ '!AP14+'IV КВАРТАЛ и СВОД V-мов и $$ '!AP14</f>
        <v>0</v>
      </c>
      <c r="DE14" s="49">
        <f>' I КВАРТАЛ'!AQ14+'II КВАРТАЛ '!AQ14+' III КВАРТАЛ '!AQ14+'IV КВАРТАЛ и СВОД V-мов и $$ '!AQ14</f>
        <v>0</v>
      </c>
      <c r="DF14" s="83">
        <f t="shared" si="30"/>
        <v>3015</v>
      </c>
      <c r="DG14" s="82">
        <f>' I КВАРТАЛ'!AS14+'II КВАРТАЛ '!AS14+' III КВАРТАЛ '!AS14+'IV КВАРТАЛ и СВОД V-мов и $$ '!AS14</f>
        <v>968</v>
      </c>
      <c r="DH14" s="82">
        <f>' I КВАРТАЛ'!AT14+'II КВАРТАЛ '!AT14+' III КВАРТАЛ '!AT14+'IV КВАРТАЛ и СВОД V-мов и $$ '!AT14</f>
        <v>2047</v>
      </c>
      <c r="DI14" s="106">
        <f>' I КВАРТАЛ'!AU14+'II КВАРТАЛ '!AU14+' III КВАРТАЛ '!AU14+'IV КВАРТАЛ и СВОД V-мов и $$ '!AU14</f>
        <v>20099754.329999998</v>
      </c>
      <c r="DJ14" s="49">
        <f>' I КВАРТАЛ'!AV14+'II КВАРТАЛ '!AV14+' III КВАРТАЛ '!AV14+'IV КВАРТАЛ и СВОД V-мов и $$ '!AV14</f>
        <v>6453254.5499999998</v>
      </c>
      <c r="DK14" s="49">
        <f>' I КВАРТАЛ'!AW14+'II КВАРТАЛ '!AW14+' III КВАРТАЛ '!AW14+'IV КВАРТАЛ и СВОД V-мов и $$ '!AW14</f>
        <v>13646499.779999999</v>
      </c>
      <c r="DL14" s="83">
        <f t="shared" si="31"/>
        <v>48643</v>
      </c>
      <c r="DM14" s="82">
        <f>' I КВАРТАЛ'!AY14+'II КВАРТАЛ '!AY14+' III КВАРТАЛ '!AY14+'IV КВАРТАЛ и СВОД V-мов и $$ '!AY14</f>
        <v>15089</v>
      </c>
      <c r="DN14" s="82">
        <f>' I КВАРТАЛ'!AZ14+'II КВАРТАЛ '!AZ14+' III КВАРТАЛ '!AZ14+'IV КВАРТАЛ и СВОД V-мов и $$ '!AZ14</f>
        <v>33554</v>
      </c>
      <c r="DO14" s="106">
        <f>' I КВАРТАЛ'!BA14+'II КВАРТАЛ '!BA14+' III КВАРТАЛ '!BA14+'IV КВАРТАЛ и СВОД V-мов и $$ '!BA14</f>
        <v>10426706.979999999</v>
      </c>
      <c r="DP14" s="49">
        <f>' I КВАРТАЛ'!BB14+'II КВАРТАЛ '!BB14+' III КВАРТАЛ '!BB14+'IV КВАРТАЛ и СВОД V-мов и $$ '!BB14</f>
        <v>3234351.3</v>
      </c>
      <c r="DQ14" s="49">
        <f>' I КВАРТАЛ'!BC14+'II КВАРТАЛ '!BC14+' III КВАРТАЛ '!BC14+'IV КВАРТАЛ и СВОД V-мов и $$ '!BC14</f>
        <v>7192355.6799999997</v>
      </c>
      <c r="DR14" s="83">
        <f t="shared" si="32"/>
        <v>6306</v>
      </c>
      <c r="DS14" s="82">
        <f>' I КВАРТАЛ'!BE14+'II КВАРТАЛ '!BE14+' III КВАРТАЛ '!BE14+'IV КВАРТАЛ и СВОД V-мов и $$ '!BE14</f>
        <v>1955</v>
      </c>
      <c r="DT14" s="82">
        <f>' I КВАРТАЛ'!BF14+'II КВАРТАЛ '!BF14+' III КВАРТАЛ '!BF14+'IV КВАРТАЛ и СВОД V-мов и $$ '!BF14</f>
        <v>4351</v>
      </c>
      <c r="DU14" s="106">
        <f>' I КВАРТАЛ'!BG14+'II КВАРТАЛ '!BG14+' III КВАРТАЛ '!BG14+'IV КВАРТАЛ и СВОД V-мов и $$ '!BG14</f>
        <v>2678798.69</v>
      </c>
      <c r="DV14" s="49">
        <f>' I КВАРТАЛ'!BH14+'II КВАРТАЛ '!BH14+' III КВАРТАЛ '!BH14+'IV КВАРТАЛ и СВОД V-мов и $$ '!BH14</f>
        <v>830488.28</v>
      </c>
      <c r="DW14" s="49">
        <f>' I КВАРТАЛ'!BI14+'II КВАРТАЛ '!BI14+' III КВАРТАЛ '!BI14+'IV КВАРТАЛ и СВОД V-мов и $$ '!BI14</f>
        <v>1848310.4100000001</v>
      </c>
      <c r="DY14" s="65">
        <f t="shared" si="15"/>
        <v>263232</v>
      </c>
      <c r="DZ14" s="90">
        <f t="shared" si="16"/>
        <v>75634</v>
      </c>
      <c r="EA14" s="90">
        <f t="shared" si="17"/>
        <v>187598</v>
      </c>
      <c r="EB14" s="56">
        <f t="shared" si="33"/>
        <v>155474301.82999995</v>
      </c>
      <c r="EC14" s="49">
        <f t="shared" si="34"/>
        <v>45193416.259999998</v>
      </c>
      <c r="ED14" s="49">
        <f t="shared" si="35"/>
        <v>110280885.56999999</v>
      </c>
      <c r="EE14" s="107">
        <f t="shared" si="19"/>
        <v>0</v>
      </c>
      <c r="EF14" s="93">
        <f t="shared" si="36"/>
        <v>263232</v>
      </c>
      <c r="EG14" s="94">
        <f t="shared" si="37"/>
        <v>0</v>
      </c>
      <c r="EH14" s="151"/>
      <c r="EI14" s="152"/>
      <c r="EJ14" s="151"/>
    </row>
    <row r="15" spans="1:140" s="33" customFormat="1" ht="15" x14ac:dyDescent="0.25">
      <c r="A15" s="21" t="s">
        <v>15</v>
      </c>
      <c r="B15" s="51"/>
      <c r="C15" s="31"/>
      <c r="D15" s="31"/>
      <c r="E15" s="137"/>
      <c r="F15" s="3"/>
      <c r="G15" s="3"/>
      <c r="H15" s="51">
        <f t="shared" si="41"/>
        <v>1071</v>
      </c>
      <c r="I15" s="148">
        <v>291</v>
      </c>
      <c r="J15" s="148">
        <v>780</v>
      </c>
      <c r="K15" s="137">
        <f t="shared" si="0"/>
        <v>244245.31</v>
      </c>
      <c r="L15" s="3">
        <v>66363.570000000007</v>
      </c>
      <c r="M15" s="3">
        <v>177881.74</v>
      </c>
      <c r="N15" s="51"/>
      <c r="O15" s="32"/>
      <c r="P15" s="32"/>
      <c r="Q15" s="53"/>
      <c r="R15" s="32"/>
      <c r="S15" s="32"/>
      <c r="T15" s="51">
        <f t="shared" si="38"/>
        <v>2250</v>
      </c>
      <c r="U15" s="31">
        <v>786</v>
      </c>
      <c r="V15" s="31">
        <v>1464</v>
      </c>
      <c r="W15" s="137">
        <f t="shared" si="2"/>
        <v>2056306.5999999999</v>
      </c>
      <c r="X15" s="3">
        <v>718336.44</v>
      </c>
      <c r="Y15" s="3">
        <v>1337970.1599999999</v>
      </c>
      <c r="Z15" s="51">
        <f t="shared" si="45"/>
        <v>18280</v>
      </c>
      <c r="AA15" s="148">
        <v>5048</v>
      </c>
      <c r="AB15" s="148">
        <v>13232</v>
      </c>
      <c r="AC15" s="137">
        <f t="shared" si="3"/>
        <v>10820759.460000001</v>
      </c>
      <c r="AD15" s="3">
        <v>2988139.7</v>
      </c>
      <c r="AE15" s="3">
        <v>7832619.7599999998</v>
      </c>
      <c r="AF15" s="51">
        <f t="shared" si="46"/>
        <v>4706</v>
      </c>
      <c r="AG15" s="148">
        <v>1209</v>
      </c>
      <c r="AH15" s="148">
        <v>3497</v>
      </c>
      <c r="AI15" s="137">
        <f t="shared" si="5"/>
        <v>2620024.9699999997</v>
      </c>
      <c r="AJ15" s="3">
        <v>673100.34</v>
      </c>
      <c r="AK15" s="3">
        <v>1946924.63</v>
      </c>
      <c r="AL15" s="51"/>
      <c r="AM15" s="31"/>
      <c r="AN15" s="31"/>
      <c r="AO15" s="53"/>
      <c r="AP15" s="3"/>
      <c r="AQ15" s="3"/>
      <c r="AR15" s="51">
        <f t="shared" si="22"/>
        <v>160</v>
      </c>
      <c r="AS15" s="31">
        <v>46</v>
      </c>
      <c r="AT15" s="31">
        <v>114</v>
      </c>
      <c r="AU15" s="137">
        <f t="shared" si="8"/>
        <v>1048819.58</v>
      </c>
      <c r="AV15" s="3">
        <v>301535.63</v>
      </c>
      <c r="AW15" s="3">
        <v>747283.95</v>
      </c>
      <c r="AX15" s="51">
        <f t="shared" si="42"/>
        <v>7146</v>
      </c>
      <c r="AY15" s="31">
        <v>2596</v>
      </c>
      <c r="AZ15" s="31">
        <v>4550</v>
      </c>
      <c r="BA15" s="137">
        <f t="shared" si="10"/>
        <v>710598.24</v>
      </c>
      <c r="BB15" s="3">
        <v>258146.24</v>
      </c>
      <c r="BC15" s="3">
        <v>452452</v>
      </c>
      <c r="BD15" s="48"/>
      <c r="BE15" s="31"/>
      <c r="BF15" s="31"/>
      <c r="BG15" s="53"/>
      <c r="BH15" s="3"/>
      <c r="BI15" s="3"/>
      <c r="BK15" s="55">
        <f t="shared" si="13"/>
        <v>17500754.16</v>
      </c>
      <c r="BL15" s="58">
        <f>' I КВАРТАЛ'!BK15+'II КВАРТАЛ '!BK15+' III КВАРТАЛ '!BK15+'IV КВАРТАЛ и СВОД V-мов и $$ '!BK15</f>
        <v>65110545.549999997</v>
      </c>
      <c r="BM15" s="99">
        <v>65110545.555675238</v>
      </c>
      <c r="BN15" s="99">
        <f t="shared" si="14"/>
        <v>-5.6752413511276245E-3</v>
      </c>
      <c r="BO15" s="99"/>
      <c r="BP15" s="83">
        <f t="shared" si="23"/>
        <v>0</v>
      </c>
      <c r="BQ15" s="82">
        <f>' I КВАРТАЛ'!C15+'II КВАРТАЛ '!C15+' III КВАРТАЛ '!C15+'IV КВАРТАЛ и СВОД V-мов и $$ '!C15</f>
        <v>0</v>
      </c>
      <c r="BR15" s="82">
        <f>' I КВАРТАЛ'!D15+'II КВАРТАЛ '!D15+' III КВАРТАЛ '!D15+'IV КВАРТАЛ и СВОД V-мов и $$ '!D15</f>
        <v>0</v>
      </c>
      <c r="BS15" s="106">
        <f>' I КВАРТАЛ'!E15+'II КВАРТАЛ '!E15+' III КВАРТАЛ '!E15+'IV КВАРТАЛ и СВОД V-мов и $$ '!E15</f>
        <v>0</v>
      </c>
      <c r="BT15" s="49">
        <f>' I КВАРТАЛ'!F15+'II КВАРТАЛ '!F15+' III КВАРТАЛ '!F15+'IV КВАРТАЛ и СВОД V-мов и $$ '!F15</f>
        <v>0</v>
      </c>
      <c r="BU15" s="49">
        <f>' I КВАРТАЛ'!G15+'II КВАРТАЛ '!G15+' III КВАРТАЛ '!G15+'IV КВАРТАЛ и СВОД V-мов и $$ '!G15</f>
        <v>0</v>
      </c>
      <c r="BV15" s="83">
        <f t="shared" si="24"/>
        <v>3607</v>
      </c>
      <c r="BW15" s="82">
        <f>' I КВАРТАЛ'!I15+'II КВАРТАЛ '!I15+' III КВАРТАЛ '!I15+'IV КВАРТАЛ и СВОД V-мов и $$ '!I15</f>
        <v>1202</v>
      </c>
      <c r="BX15" s="82">
        <f>' I КВАРТАЛ'!J15+'II КВАРТАЛ '!J15+' III КВАРТАЛ '!J15+'IV КВАРТАЛ и СВОД V-мов и $$ '!J15</f>
        <v>2405</v>
      </c>
      <c r="BY15" s="106">
        <f>' I КВАРТАЛ'!K15+'II КВАРТАЛ '!K15+' III КВАРТАЛ '!K15+'IV КВАРТАЛ и СВОД V-мов и $$ '!K15</f>
        <v>835115.08000000007</v>
      </c>
      <c r="BZ15" s="49">
        <f>' I КВАРТАЛ'!L15+'II КВАРТАЛ '!L15+' III КВАРТАЛ '!L15+'IV КВАРТАЛ и СВОД V-мов и $$ '!L15</f>
        <v>278716.39</v>
      </c>
      <c r="CA15" s="49">
        <f>' I КВАРТАЛ'!M15+'II КВАРТАЛ '!M15+' III КВАРТАЛ '!M15+'IV КВАРТАЛ и СВОД V-мов и $$ '!M15</f>
        <v>556398.68999999994</v>
      </c>
      <c r="CB15" s="83">
        <f t="shared" si="25"/>
        <v>0</v>
      </c>
      <c r="CC15" s="82">
        <f>' I КВАРТАЛ'!O15+'II КВАРТАЛ '!O15+' III КВАРТАЛ '!O15+'IV КВАРТАЛ и СВОД V-мов и $$ '!O15</f>
        <v>0</v>
      </c>
      <c r="CD15" s="82">
        <f>' I КВАРТАЛ'!P15+'II КВАРТАЛ '!P15+' III КВАРТАЛ '!P15+'IV КВАРТАЛ и СВОД V-мов и $$ '!P15</f>
        <v>0</v>
      </c>
      <c r="CE15" s="106">
        <f>' I КВАРТАЛ'!Q15+'II КВАРТАЛ '!Q15+' III КВАРТАЛ '!Q15+'IV КВАРТАЛ и СВОД V-мов и $$ '!Q15</f>
        <v>0</v>
      </c>
      <c r="CF15" s="49">
        <f>' I КВАРТАЛ'!R15+'II КВАРТАЛ '!R15+' III КВАРТАЛ '!R15+'IV КВАРТАЛ и СВОД V-мов и $$ '!R15</f>
        <v>0</v>
      </c>
      <c r="CG15" s="49">
        <f>' I КВАРТАЛ'!S15+'II КВАРТАЛ '!S15+' III КВАРТАЛ '!S15+'IV КВАРТАЛ и СВОД V-мов и $$ '!S15</f>
        <v>0</v>
      </c>
      <c r="CH15" s="83">
        <f t="shared" si="26"/>
        <v>9000</v>
      </c>
      <c r="CI15" s="82">
        <f>' I КВАРТАЛ'!U15+'II КВАРТАЛ '!U15+' III КВАРТАЛ '!U15+'IV КВАРТАЛ и СВОД V-мов и $$ '!U15</f>
        <v>3145</v>
      </c>
      <c r="CJ15" s="82">
        <f>' I КВАРТАЛ'!V15+'II КВАРТАЛ '!V15+' III КВАРТАЛ '!V15+'IV КВАРТАЛ и СВОД V-мов и $$ '!V15</f>
        <v>5855</v>
      </c>
      <c r="CK15" s="106">
        <f>' I КВАРТАЛ'!W15+'II КВАРТАЛ '!W15+' III КВАРТАЛ '!W15+'IV КВАРТАЛ и СВОД V-мов и $$ '!W15</f>
        <v>7983591.7799999993</v>
      </c>
      <c r="CL15" s="49">
        <f>' I КВАРТАЛ'!X15+'II КВАРТАЛ '!X15+' III КВАРТАЛ '!X15+'IV КВАРТАЛ и СВОД V-мов и $$ '!X15</f>
        <v>2789808.45</v>
      </c>
      <c r="CM15" s="49">
        <f>' I КВАРТАЛ'!Y15+'II КВАРТАЛ '!Y15+' III КВАРТАЛ '!Y15+'IV КВАРТАЛ и СВОД V-мов и $$ '!Y15</f>
        <v>5193783.33</v>
      </c>
      <c r="CN15" s="83">
        <f t="shared" si="27"/>
        <v>67037</v>
      </c>
      <c r="CO15" s="82">
        <f>' I КВАРТАЛ'!AA15+'II КВАРТАЛ '!AA15+' III КВАРТАЛ '!AA15+'IV КВАРТАЛ и СВОД V-мов и $$ '!AA15</f>
        <v>23592</v>
      </c>
      <c r="CP15" s="82">
        <f>' I КВАРТАЛ'!AB15+'II КВАРТАЛ '!AB15+' III КВАРТАЛ '!AB15+'IV КВАРТАЛ и СВОД V-мов и $$ '!AB15</f>
        <v>43445</v>
      </c>
      <c r="CQ15" s="106">
        <f>' I КВАРТАЛ'!AC15+'II КВАРТАЛ '!AC15+' III КВАРТАЛ '!AC15+'IV КВАРТАЛ и СВОД V-мов и $$ '!AC15</f>
        <v>39706765.390000001</v>
      </c>
      <c r="CR15" s="49">
        <f>' I КВАРТАЛ'!AD15+'II КВАРТАЛ '!AD15+' III КВАРТАЛ '!AD15+'IV КВАРТАЛ и СВОД V-мов и $$ '!AD15</f>
        <v>13972896.539999999</v>
      </c>
      <c r="CS15" s="49">
        <f>' I КВАРТАЛ'!AE15+'II КВАРТАЛ '!AE15+' III КВАРТАЛ '!AE15+'IV КВАРТАЛ и СВОД V-мов и $$ '!AE15</f>
        <v>25733868.850000001</v>
      </c>
      <c r="CT15" s="83">
        <f t="shared" si="28"/>
        <v>18593</v>
      </c>
      <c r="CU15" s="82">
        <f>' I КВАРТАЛ'!AG15+'II КВАРТАЛ '!AG15+' III КВАРТАЛ '!AG15+'IV КВАРТАЛ и СВОД V-мов и $$ '!AG15</f>
        <v>6305</v>
      </c>
      <c r="CV15" s="82">
        <f>' I КВАРТАЛ'!AH15+'II КВАРТАЛ '!AH15+' III КВАРТАЛ '!AH15+'IV КВАРТАЛ и СВОД V-мов и $$ '!AH15</f>
        <v>12288</v>
      </c>
      <c r="CW15" s="106">
        <f>' I КВАРТАЛ'!AI15+'II КВАРТАЛ '!AI15+' III КВАРТАЛ '!AI15+'IV КВАРТАЛ и СВОД V-мов и $$ '!AI15</f>
        <v>10317461.949999999</v>
      </c>
      <c r="CX15" s="49">
        <f>' I КВАРТАЛ'!AJ15+'II КВАРТАЛ '!AJ15+' III КВАРТАЛ '!AJ15+'IV КВАРТАЛ и СВОД V-мов и $$ '!AJ15</f>
        <v>3497885.8099999996</v>
      </c>
      <c r="CY15" s="49">
        <f>' I КВАРТАЛ'!AK15+'II КВАРТАЛ '!AK15+' III КВАРТАЛ '!AK15+'IV КВАРТАЛ и СВОД V-мов и $$ '!AK15</f>
        <v>6819576.1399999997</v>
      </c>
      <c r="CZ15" s="83">
        <f t="shared" si="29"/>
        <v>0</v>
      </c>
      <c r="DA15" s="82">
        <f>' I КВАРТАЛ'!AM15+'II КВАРТАЛ '!AM15+' III КВАРТАЛ '!AM15+'IV КВАРТАЛ и СВОД V-мов и $$ '!AM15</f>
        <v>0</v>
      </c>
      <c r="DB15" s="82">
        <f>' I КВАРТАЛ'!AN15+'II КВАРТАЛ '!AN15+' III КВАРТАЛ '!AN15+'IV КВАРТАЛ и СВОД V-мов и $$ '!AN15</f>
        <v>0</v>
      </c>
      <c r="DC15" s="106">
        <f>' I КВАРТАЛ'!AO15+'II КВАРТАЛ '!AO15+' III КВАРТАЛ '!AO15+'IV КВАРТАЛ и СВОД V-мов и $$ '!AO15</f>
        <v>0</v>
      </c>
      <c r="DD15" s="49">
        <f>' I КВАРТАЛ'!AP15+'II КВАРТАЛ '!AP15+' III КВАРТАЛ '!AP15+'IV КВАРТАЛ и СВОД V-мов и $$ '!AP15</f>
        <v>0</v>
      </c>
      <c r="DE15" s="49">
        <f>' I КВАРТАЛ'!AQ15+'II КВАРТАЛ '!AQ15+' III КВАРТАЛ '!AQ15+'IV КВАРТАЛ и СВОД V-мов и $$ '!AQ15</f>
        <v>0</v>
      </c>
      <c r="DF15" s="83">
        <f t="shared" si="30"/>
        <v>558</v>
      </c>
      <c r="DG15" s="82">
        <f>' I КВАРТАЛ'!AS15+'II КВАРТАЛ '!AS15+' III КВАРТАЛ '!AS15+'IV КВАРТАЛ и СВОД V-мов и $$ '!AS15</f>
        <v>161</v>
      </c>
      <c r="DH15" s="82">
        <f>' I КВАРТАЛ'!AT15+'II КВАРТАЛ '!AT15+' III КВАРТАЛ '!AT15+'IV КВАРТАЛ и СВОД V-мов и $$ '!AT15</f>
        <v>397</v>
      </c>
      <c r="DI15" s="106">
        <f>' I КВАРТАЛ'!AU15+'II КВАРТАЛ '!AU15+' III КВАРТАЛ '!AU15+'IV КВАРТАЛ и СВОД V-мов и $$ '!AU15</f>
        <v>3657510.23</v>
      </c>
      <c r="DJ15" s="49">
        <f>' I КВАРТАЛ'!AV15+'II КВАРТАЛ '!AV15+' III КВАРТАЛ '!AV15+'IV КВАРТАЛ и СВОД V-мов и $$ '!AV15</f>
        <v>1055303.23</v>
      </c>
      <c r="DK15" s="49">
        <f>' I КВАРТАЛ'!AW15+'II КВАРТАЛ '!AW15+' III КВАРТАЛ '!AW15+'IV КВАРТАЛ и СВОД V-мов и $$ '!AW15</f>
        <v>2602207</v>
      </c>
      <c r="DL15" s="83">
        <f t="shared" si="31"/>
        <v>26248</v>
      </c>
      <c r="DM15" s="82">
        <f>' I КВАРТАЛ'!AY15+'II КВАРТАЛ '!AY15+' III КВАРТАЛ '!AY15+'IV КВАРТАЛ и СВОД V-мов и $$ '!AY15</f>
        <v>9537</v>
      </c>
      <c r="DN15" s="82">
        <f>' I КВАРТАЛ'!AZ15+'II КВАРТАЛ '!AZ15+' III КВАРТАЛ '!AZ15+'IV КВАРТАЛ и СВОД V-мов и $$ '!AZ15</f>
        <v>16711</v>
      </c>
      <c r="DO15" s="106">
        <f>' I КВАРТАЛ'!BA15+'II КВАРТАЛ '!BA15+' III КВАРТАЛ '!BA15+'IV КВАРТАЛ и СВОД V-мов и $$ '!BA15</f>
        <v>2610101.12</v>
      </c>
      <c r="DP15" s="49">
        <f>' I КВАРТАЛ'!BB15+'II КВАРТАЛ '!BB15+' III КВАРТАЛ '!BB15+'IV КВАРТАЛ и СВОД V-мов и $$ '!BB15</f>
        <v>948359.28</v>
      </c>
      <c r="DQ15" s="49">
        <f>' I КВАРТАЛ'!BC15+'II КВАРТАЛ '!BC15+' III КВАРТАЛ '!BC15+'IV КВАРТАЛ и СВОД V-мов и $$ '!BC15</f>
        <v>1661741.8399999999</v>
      </c>
      <c r="DR15" s="83">
        <f t="shared" si="32"/>
        <v>0</v>
      </c>
      <c r="DS15" s="82">
        <f>' I КВАРТАЛ'!BE15+'II КВАРТАЛ '!BE15+' III КВАРТАЛ '!BE15+'IV КВАРТАЛ и СВОД V-мов и $$ '!BE15</f>
        <v>0</v>
      </c>
      <c r="DT15" s="82">
        <f>' I КВАРТАЛ'!BF15+'II КВАРТАЛ '!BF15+' III КВАРТАЛ '!BF15+'IV КВАРТАЛ и СВОД V-мов и $$ '!BF15</f>
        <v>0</v>
      </c>
      <c r="DU15" s="106">
        <f>' I КВАРТАЛ'!BG15+'II КВАРТАЛ '!BG15+' III КВАРТАЛ '!BG15+'IV КВАРТАЛ и СВОД V-мов и $$ '!BG15</f>
        <v>0</v>
      </c>
      <c r="DV15" s="49">
        <f>' I КВАРТАЛ'!BH15+'II КВАРТАЛ '!BH15+' III КВАРТАЛ '!BH15+'IV КВАРТАЛ и СВОД V-мов и $$ '!BH15</f>
        <v>0</v>
      </c>
      <c r="DW15" s="49">
        <f>' I КВАРТАЛ'!BI15+'II КВАРТАЛ '!BI15+' III КВАРТАЛ '!BI15+'IV КВАРТАЛ и СВОД V-мов и $$ '!BI15</f>
        <v>0</v>
      </c>
      <c r="DY15" s="65">
        <f t="shared" si="15"/>
        <v>125043</v>
      </c>
      <c r="DZ15" s="90">
        <f t="shared" si="16"/>
        <v>43942</v>
      </c>
      <c r="EA15" s="90">
        <f t="shared" si="17"/>
        <v>81101</v>
      </c>
      <c r="EB15" s="56">
        <f t="shared" si="33"/>
        <v>65110545.549999997</v>
      </c>
      <c r="EC15" s="49">
        <f t="shared" si="34"/>
        <v>22542969.699999999</v>
      </c>
      <c r="ED15" s="49">
        <f t="shared" si="35"/>
        <v>42567575.849999994</v>
      </c>
      <c r="EE15" s="107">
        <f t="shared" si="19"/>
        <v>0</v>
      </c>
      <c r="EF15" s="93">
        <f t="shared" si="36"/>
        <v>125043</v>
      </c>
      <c r="EG15" s="94">
        <f t="shared" si="37"/>
        <v>0</v>
      </c>
      <c r="EH15" s="151"/>
      <c r="EI15" s="152"/>
      <c r="EJ15" s="151"/>
    </row>
    <row r="16" spans="1:140" s="33" customFormat="1" ht="15" x14ac:dyDescent="0.25">
      <c r="A16" s="21" t="s">
        <v>16</v>
      </c>
      <c r="B16" s="51"/>
      <c r="C16" s="31"/>
      <c r="D16" s="31"/>
      <c r="E16" s="137"/>
      <c r="F16" s="3"/>
      <c r="G16" s="3"/>
      <c r="H16" s="51">
        <f t="shared" si="41"/>
        <v>1461</v>
      </c>
      <c r="I16" s="148">
        <v>287</v>
      </c>
      <c r="J16" s="148">
        <v>1174</v>
      </c>
      <c r="K16" s="137">
        <f t="shared" si="0"/>
        <v>117054.13999999998</v>
      </c>
      <c r="L16" s="3">
        <v>22994.21</v>
      </c>
      <c r="M16" s="3">
        <v>94059.93</v>
      </c>
      <c r="N16" s="51"/>
      <c r="O16" s="31"/>
      <c r="P16" s="31"/>
      <c r="Q16" s="53"/>
      <c r="R16" s="3"/>
      <c r="S16" s="3"/>
      <c r="T16" s="51">
        <f t="shared" si="38"/>
        <v>7630</v>
      </c>
      <c r="U16" s="31">
        <v>1904</v>
      </c>
      <c r="V16" s="31">
        <v>5726</v>
      </c>
      <c r="W16" s="137">
        <f t="shared" si="2"/>
        <v>6724803.5999999996</v>
      </c>
      <c r="X16" s="3">
        <v>1678116.13</v>
      </c>
      <c r="Y16" s="3">
        <v>5046687.47</v>
      </c>
      <c r="Z16" s="51">
        <f t="shared" si="45"/>
        <v>47544</v>
      </c>
      <c r="AA16" s="148">
        <v>9884</v>
      </c>
      <c r="AB16" s="148">
        <v>37660</v>
      </c>
      <c r="AC16" s="137">
        <f t="shared" si="3"/>
        <v>32743582.080000002</v>
      </c>
      <c r="AD16" s="3">
        <v>6807116.8899999997</v>
      </c>
      <c r="AE16" s="3">
        <v>25936465.190000001</v>
      </c>
      <c r="AF16" s="51">
        <f t="shared" si="46"/>
        <v>13251</v>
      </c>
      <c r="AG16" s="148">
        <v>2401</v>
      </c>
      <c r="AH16" s="148">
        <v>10850</v>
      </c>
      <c r="AI16" s="137">
        <f t="shared" si="5"/>
        <v>6475426.7599999998</v>
      </c>
      <c r="AJ16" s="3">
        <v>1173307.6499999999</v>
      </c>
      <c r="AK16" s="3">
        <v>5302119.1100000003</v>
      </c>
      <c r="AL16" s="51"/>
      <c r="AM16" s="31"/>
      <c r="AN16" s="31"/>
      <c r="AO16" s="53"/>
      <c r="AP16" s="3"/>
      <c r="AQ16" s="3"/>
      <c r="AR16" s="51">
        <f t="shared" si="22"/>
        <v>1188</v>
      </c>
      <c r="AS16" s="31">
        <v>321</v>
      </c>
      <c r="AT16" s="31">
        <v>867</v>
      </c>
      <c r="AU16" s="137">
        <f t="shared" si="8"/>
        <v>8014624.1600000001</v>
      </c>
      <c r="AV16" s="3">
        <v>2165567.64</v>
      </c>
      <c r="AW16" s="3">
        <v>5849056.5199999996</v>
      </c>
      <c r="AX16" s="51">
        <f t="shared" si="42"/>
        <v>16050</v>
      </c>
      <c r="AY16" s="31">
        <v>4306</v>
      </c>
      <c r="AZ16" s="31">
        <v>11744</v>
      </c>
      <c r="BA16" s="137">
        <f t="shared" si="10"/>
        <v>1979157</v>
      </c>
      <c r="BB16" s="3">
        <v>530981.31000000006</v>
      </c>
      <c r="BC16" s="3">
        <v>1448175.69</v>
      </c>
      <c r="BD16" s="51">
        <f t="shared" ref="BD16:BD18" si="47">BE16+BF16</f>
        <v>1424</v>
      </c>
      <c r="BE16" s="31">
        <v>382</v>
      </c>
      <c r="BF16" s="31">
        <v>1042</v>
      </c>
      <c r="BG16" s="137">
        <f t="shared" ref="BG16:BG27" si="48">BH16+BI16</f>
        <v>376605.27999999997</v>
      </c>
      <c r="BH16" s="3">
        <v>101027.54</v>
      </c>
      <c r="BI16" s="3">
        <v>275577.74</v>
      </c>
      <c r="BK16" s="55">
        <f t="shared" si="13"/>
        <v>56431253.019999996</v>
      </c>
      <c r="BL16" s="58">
        <f>' I КВАРТАЛ'!BK16+'II КВАРТАЛ '!BK16+' III КВАРТАЛ '!BK16+'IV КВАРТАЛ и СВОД V-мов и $$ '!BK16</f>
        <v>221516845.14000005</v>
      </c>
      <c r="BM16" s="99">
        <v>221516845.14911088</v>
      </c>
      <c r="BN16" s="99">
        <f t="shared" si="14"/>
        <v>-9.1108381748199463E-3</v>
      </c>
      <c r="BO16" s="99"/>
      <c r="BP16" s="83">
        <f t="shared" si="23"/>
        <v>0</v>
      </c>
      <c r="BQ16" s="82">
        <f>' I КВАРТАЛ'!C16+'II КВАРТАЛ '!C16+' III КВАРТАЛ '!C16+'IV КВАРТАЛ и СВОД V-мов и $$ '!C16</f>
        <v>0</v>
      </c>
      <c r="BR16" s="82">
        <f>' I КВАРТАЛ'!D16+'II КВАРТАЛ '!D16+' III КВАРТАЛ '!D16+'IV КВАРТАЛ и СВОД V-мов и $$ '!D16</f>
        <v>0</v>
      </c>
      <c r="BS16" s="106">
        <f>' I КВАРТАЛ'!E16+'II КВАРТАЛ '!E16+' III КВАРТАЛ '!E16+'IV КВАРТАЛ и СВОД V-мов и $$ '!E16</f>
        <v>0</v>
      </c>
      <c r="BT16" s="49">
        <f>' I КВАРТАЛ'!F16+'II КВАРТАЛ '!F16+' III КВАРТАЛ '!F16+'IV КВАРТАЛ и СВОД V-мов и $$ '!F16</f>
        <v>0</v>
      </c>
      <c r="BU16" s="49">
        <f>' I КВАРТАЛ'!G16+'II КВАРТАЛ '!G16+' III КВАРТАЛ '!G16+'IV КВАРТАЛ и СВОД V-мов и $$ '!G16</f>
        <v>0</v>
      </c>
      <c r="BV16" s="83">
        <f t="shared" si="24"/>
        <v>6011</v>
      </c>
      <c r="BW16" s="82">
        <f>' I КВАРТАЛ'!I16+'II КВАРТАЛ '!I16+' III КВАРТАЛ '!I16+'IV КВАРТАЛ и СВОД V-мов и $$ '!I16</f>
        <v>1587</v>
      </c>
      <c r="BX16" s="82">
        <f>' I КВАРТАЛ'!J16+'II КВАРТАЛ '!J16+' III КВАРТАЛ '!J16+'IV КВАРТАЛ и СВОД V-мов и $$ '!J16</f>
        <v>4424</v>
      </c>
      <c r="BY16" s="106">
        <f>' I КВАРТАЛ'!K16+'II КВАРТАЛ '!K16+' III КВАРТАЛ '!K16+'IV КВАРТАЛ и СВОД V-мов и $$ '!K16</f>
        <v>483612.05999999994</v>
      </c>
      <c r="BZ16" s="49">
        <f>' I КВАРТАЛ'!L16+'II КВАРТАЛ '!L16+' III КВАРТАЛ '!L16+'IV КВАРТАЛ и СВОД V-мов и $$ '!L16</f>
        <v>127726.97</v>
      </c>
      <c r="CA16" s="49">
        <f>' I КВАРТАЛ'!M16+'II КВАРТАЛ '!M16+' III КВАРТАЛ '!M16+'IV КВАРТАЛ и СВОД V-мов и $$ '!M16</f>
        <v>355885.08999999997</v>
      </c>
      <c r="CB16" s="83">
        <f t="shared" si="25"/>
        <v>0</v>
      </c>
      <c r="CC16" s="82">
        <f>' I КВАРТАЛ'!O16+'II КВАРТАЛ '!O16+' III КВАРТАЛ '!O16+'IV КВАРТАЛ и СВОД V-мов и $$ '!O16</f>
        <v>0</v>
      </c>
      <c r="CD16" s="82">
        <f>' I КВАРТАЛ'!P16+'II КВАРТАЛ '!P16+' III КВАРТАЛ '!P16+'IV КВАРТАЛ и СВОД V-мов и $$ '!P16</f>
        <v>0</v>
      </c>
      <c r="CE16" s="106">
        <f>' I КВАРТАЛ'!Q16+'II КВАРТАЛ '!Q16+' III КВАРТАЛ '!Q16+'IV КВАРТАЛ и СВОД V-мов и $$ '!Q16</f>
        <v>0</v>
      </c>
      <c r="CF16" s="49">
        <f>' I КВАРТАЛ'!R16+'II КВАРТАЛ '!R16+' III КВАРТАЛ '!R16+'IV КВАРТАЛ и СВОД V-мов и $$ '!R16</f>
        <v>0</v>
      </c>
      <c r="CG16" s="49">
        <f>' I КВАРТАЛ'!S16+'II КВАРТАЛ '!S16+' III КВАРТАЛ '!S16+'IV КВАРТАЛ и СВОД V-мов и $$ '!S16</f>
        <v>0</v>
      </c>
      <c r="CH16" s="83">
        <f t="shared" si="26"/>
        <v>30700</v>
      </c>
      <c r="CI16" s="82">
        <f>' I КВАРТАЛ'!U16+'II КВАРТАЛ '!U16+' III КВАРТАЛ '!U16+'IV КВАРТАЛ и СВОД V-мов и $$ '!U16</f>
        <v>7662</v>
      </c>
      <c r="CJ16" s="82">
        <f>' I КВАРТАЛ'!V16+'II КВАРТАЛ '!V16+' III КВАРТАЛ '!V16+'IV КВАРТАЛ и СВОД V-мов и $$ '!V16</f>
        <v>23038</v>
      </c>
      <c r="CK16" s="106">
        <f>' I КВАРТАЛ'!W16+'II КВАРТАЛ '!W16+' III КВАРТАЛ '!W16+'IV КВАРТАЛ и СВОД V-мов и $$ '!W16</f>
        <v>27260286.859999999</v>
      </c>
      <c r="CL16" s="49">
        <f>' I КВАРТАЛ'!X16+'II КВАРТАЛ '!X16+' III КВАРТАЛ '!X16+'IV КВАРТАЛ и СВОД V-мов и $$ '!X16</f>
        <v>6803526.7599999998</v>
      </c>
      <c r="CM16" s="49">
        <f>' I КВАРТАЛ'!Y16+'II КВАРТАЛ '!Y16+' III КВАРТАЛ '!Y16+'IV КВАРТАЛ и СВОД V-мов и $$ '!Y16</f>
        <v>20456760.100000001</v>
      </c>
      <c r="CN16" s="83">
        <f t="shared" si="27"/>
        <v>184070</v>
      </c>
      <c r="CO16" s="82">
        <f>' I КВАРТАЛ'!AA16+'II КВАРТАЛ '!AA16+' III КВАРТАЛ '!AA16+'IV КВАРТАЛ и СВОД V-мов и $$ '!AA16</f>
        <v>48957</v>
      </c>
      <c r="CP16" s="82">
        <f>' I КВАРТАЛ'!AB16+'II КВАРТАЛ '!AB16+' III КВАРТАЛ '!AB16+'IV КВАРТАЛ и СВОД V-мов и $$ '!AB16</f>
        <v>135113</v>
      </c>
      <c r="CQ16" s="106">
        <f>' I КВАРТАЛ'!AC16+'II КВАРТАЛ '!AC16+' III КВАРТАЛ '!AC16+'IV КВАРТАЛ и СВОД V-мов и $$ '!AC16</f>
        <v>127275758.45999999</v>
      </c>
      <c r="CR16" s="49">
        <f>' I КВАРТАЛ'!AD16+'II КВАРТАЛ '!AD16+' III КВАРТАЛ '!AD16+'IV КВАРТАЛ и СВОД V-мов и $$ '!AD16</f>
        <v>33862599.670000002</v>
      </c>
      <c r="CS16" s="49">
        <f>' I КВАРТАЛ'!AE16+'II КВАРТАЛ '!AE16+' III КВАРТАЛ '!AE16+'IV КВАРТАЛ и СВОД V-мов и $$ '!AE16</f>
        <v>93413158.789999992</v>
      </c>
      <c r="CT16" s="83">
        <f t="shared" si="28"/>
        <v>52950</v>
      </c>
      <c r="CU16" s="82">
        <f>' I КВАРТАЛ'!AG16+'II КВАРТАЛ '!AG16+' III КВАРТАЛ '!AG16+'IV КВАРТАЛ и СВОД V-мов и $$ '!AG16</f>
        <v>13434</v>
      </c>
      <c r="CV16" s="82">
        <f>' I КВАРТАЛ'!AH16+'II КВАРТАЛ '!AH16+' III КВАРТАЛ '!AH16+'IV КВАРТАЛ и СВОД V-мов и $$ '!AH16</f>
        <v>39516</v>
      </c>
      <c r="CW16" s="106">
        <f>' I КВАРТАЛ'!AI16+'II КВАРТАЛ '!AI16+' III КВАРТАЛ '!AI16+'IV КВАРТАЛ и СВОД V-мов и $$ '!AI16</f>
        <v>25873186.309999995</v>
      </c>
      <c r="CX16" s="49">
        <f>' I КВАРТАЛ'!AJ16+'II КВАРТАЛ '!AJ16+' III КВАРТАЛ '!AJ16+'IV КВАРТАЛ и СВОД V-мов и $$ '!AJ16</f>
        <v>6564261.6099999994</v>
      </c>
      <c r="CY16" s="49">
        <f>' I КВАРТАЛ'!AK16+'II КВАРТАЛ '!AK16+' III КВАРТАЛ '!AK16+'IV КВАРТАЛ и СВОД V-мов и $$ '!AK16</f>
        <v>19308924.699999999</v>
      </c>
      <c r="CZ16" s="83">
        <f t="shared" si="29"/>
        <v>0</v>
      </c>
      <c r="DA16" s="82">
        <f>' I КВАРТАЛ'!AM16+'II КВАРТАЛ '!AM16+' III КВАРТАЛ '!AM16+'IV КВАРТАЛ и СВОД V-мов и $$ '!AM16</f>
        <v>0</v>
      </c>
      <c r="DB16" s="82">
        <f>' I КВАРТАЛ'!AN16+'II КВАРТАЛ '!AN16+' III КВАРТАЛ '!AN16+'IV КВАРТАЛ и СВОД V-мов и $$ '!AN16</f>
        <v>0</v>
      </c>
      <c r="DC16" s="106">
        <f>' I КВАРТАЛ'!AO16+'II КВАРТАЛ '!AO16+' III КВАРТАЛ '!AO16+'IV КВАРТАЛ и СВОД V-мов и $$ '!AO16</f>
        <v>0</v>
      </c>
      <c r="DD16" s="49">
        <f>' I КВАРТАЛ'!AP16+'II КВАРТАЛ '!AP16+' III КВАРТАЛ '!AP16+'IV КВАРТАЛ и СВОД V-мов и $$ '!AP16</f>
        <v>0</v>
      </c>
      <c r="DE16" s="49">
        <f>' I КВАРТАЛ'!AQ16+'II КВАРТАЛ '!AQ16+' III КВАРТАЛ '!AQ16+'IV КВАРТАЛ и СВОД V-мов и $$ '!AQ16</f>
        <v>0</v>
      </c>
      <c r="DF16" s="83">
        <f t="shared" si="30"/>
        <v>4538</v>
      </c>
      <c r="DG16" s="82">
        <f>' I КВАРТАЛ'!AS16+'II КВАРТАЛ '!AS16+' III КВАРТАЛ '!AS16+'IV КВАРТАЛ и СВОД V-мов и $$ '!AS16</f>
        <v>1227</v>
      </c>
      <c r="DH16" s="82">
        <f>' I КВАРТАЛ'!AT16+'II КВАРТАЛ '!AT16+' III КВАРТАЛ '!AT16+'IV КВАРТАЛ и СВОД V-мов и $$ '!AT16</f>
        <v>3311</v>
      </c>
      <c r="DI16" s="106">
        <f>' I КВАРТАЛ'!AU16+'II КВАРТАЛ '!AU16+' III КВАРТАЛ '!AU16+'IV КВАРТАЛ и СВОД V-мов и $$ '!AU16</f>
        <v>30606307.949999999</v>
      </c>
      <c r="DJ16" s="49">
        <f>' I КВАРТАЛ'!AV16+'II КВАРТАЛ '!AV16+' III КВАРТАЛ '!AV16+'IV КВАРТАЛ и СВОД V-мов и $$ '!AV16</f>
        <v>8275439.2300000004</v>
      </c>
      <c r="DK16" s="49">
        <f>' I КВАРТАЛ'!AW16+'II КВАРТАЛ '!AW16+' III КВАРТАЛ '!AW16+'IV КВАРТАЛ и СВОД V-мов и $$ '!AW16</f>
        <v>22330868.719999999</v>
      </c>
      <c r="DL16" s="83">
        <f t="shared" si="31"/>
        <v>67710</v>
      </c>
      <c r="DM16" s="82">
        <f>' I КВАРТАЛ'!AY16+'II КВАРТАЛ '!AY16+' III КВАРТАЛ '!AY16+'IV КВАРТАЛ и СВОД V-мов и $$ '!AY16</f>
        <v>18165</v>
      </c>
      <c r="DN16" s="82">
        <f>' I КВАРТАЛ'!AZ16+'II КВАРТАЛ '!AZ16+' III КВАРТАЛ '!AZ16+'IV КВАРТАЛ и СВОД V-мов и $$ '!AZ16</f>
        <v>49545</v>
      </c>
      <c r="DO16" s="106">
        <f>' I КВАРТАЛ'!BA16+'II КВАРТАЛ '!BA16+' III КВАРТАЛ '!BA16+'IV КВАРТАЛ и СВОД V-мов и $$ '!BA16</f>
        <v>8396492.4000000004</v>
      </c>
      <c r="DP16" s="49">
        <f>' I КВАРТАЛ'!BB16+'II КВАРТАЛ '!BB16+' III КВАРТАЛ '!BB16+'IV КВАРТАЛ и СВОД V-мов и $$ '!BB16</f>
        <v>2252581.83</v>
      </c>
      <c r="DQ16" s="49">
        <f>' I КВАРТАЛ'!BC16+'II КВАРТАЛ '!BC16+' III КВАРТАЛ '!BC16+'IV КВАРТАЛ и СВОД V-мов и $$ '!BC16</f>
        <v>6143910.5700000003</v>
      </c>
      <c r="DR16" s="83">
        <f t="shared" si="32"/>
        <v>6130</v>
      </c>
      <c r="DS16" s="82">
        <f>' I КВАРТАЛ'!BE16+'II КВАРТАЛ '!BE16+' III КВАРТАЛ '!BE16+'IV КВАРТАЛ и СВОД V-мов и $$ '!BE16</f>
        <v>1644</v>
      </c>
      <c r="DT16" s="82">
        <f>' I КВАРТАЛ'!BF16+'II КВАРТАЛ '!BF16+' III КВАРТАЛ '!BF16+'IV КВАРТАЛ и СВОД V-мов и $$ '!BF16</f>
        <v>4486</v>
      </c>
      <c r="DU16" s="106">
        <f>' I КВАРТАЛ'!BG16+'II КВАРТАЛ '!BG16+' III КВАРТАЛ '!BG16+'IV КВАРТАЛ и СВОД V-мов и $$ '!BG16</f>
        <v>1621201.0999999999</v>
      </c>
      <c r="DV16" s="49">
        <f>' I КВАРТАЛ'!BH16+'II КВАРТАЛ '!BH16+' III КВАРТАЛ '!BH16+'IV КВАРТАЛ и СВОД V-мов и $$ '!BH16</f>
        <v>434788.68</v>
      </c>
      <c r="DW16" s="49">
        <f>' I КВАРТАЛ'!BI16+'II КВАРТАЛ '!BI16+' III КВАРТАЛ '!BI16+'IV КВАРТАЛ и СВОД V-мов и $$ '!BI16</f>
        <v>1186412.42</v>
      </c>
      <c r="DY16" s="65">
        <f t="shared" si="15"/>
        <v>352109</v>
      </c>
      <c r="DZ16" s="90">
        <f t="shared" si="16"/>
        <v>92676</v>
      </c>
      <c r="EA16" s="90">
        <f t="shared" si="17"/>
        <v>259433</v>
      </c>
      <c r="EB16" s="56">
        <f t="shared" si="33"/>
        <v>221516845.13999999</v>
      </c>
      <c r="EC16" s="49">
        <f t="shared" si="34"/>
        <v>58320924.749999993</v>
      </c>
      <c r="ED16" s="49">
        <f t="shared" si="35"/>
        <v>163195920.38999996</v>
      </c>
      <c r="EE16" s="107">
        <f t="shared" si="19"/>
        <v>0</v>
      </c>
      <c r="EF16" s="93">
        <f t="shared" si="36"/>
        <v>352109</v>
      </c>
      <c r="EG16" s="94">
        <f t="shared" si="37"/>
        <v>0</v>
      </c>
      <c r="EH16" s="151"/>
      <c r="EI16" s="152"/>
      <c r="EJ16" s="151"/>
    </row>
    <row r="17" spans="1:140" s="33" customFormat="1" ht="15" x14ac:dyDescent="0.25">
      <c r="A17" s="21" t="s">
        <v>17</v>
      </c>
      <c r="B17" s="51"/>
      <c r="C17" s="31"/>
      <c r="D17" s="31"/>
      <c r="E17" s="137"/>
      <c r="F17" s="3"/>
      <c r="G17" s="3"/>
      <c r="H17" s="51">
        <f t="shared" si="41"/>
        <v>7159</v>
      </c>
      <c r="I17" s="148">
        <v>3062</v>
      </c>
      <c r="J17" s="148">
        <v>4097</v>
      </c>
      <c r="K17" s="137">
        <f t="shared" si="0"/>
        <v>1863034.46</v>
      </c>
      <c r="L17" s="3">
        <v>796844.74</v>
      </c>
      <c r="M17" s="3">
        <v>1066189.72</v>
      </c>
      <c r="N17" s="51"/>
      <c r="O17" s="32"/>
      <c r="P17" s="32"/>
      <c r="Q17" s="53"/>
      <c r="R17" s="32"/>
      <c r="S17" s="32"/>
      <c r="T17" s="51">
        <f t="shared" si="38"/>
        <v>2316</v>
      </c>
      <c r="U17" s="31">
        <v>850</v>
      </c>
      <c r="V17" s="31">
        <v>1466</v>
      </c>
      <c r="W17" s="137">
        <f t="shared" si="2"/>
        <v>1691838.84</v>
      </c>
      <c r="X17" s="3">
        <v>620925.31000000006</v>
      </c>
      <c r="Y17" s="3">
        <v>1070913.53</v>
      </c>
      <c r="Z17" s="51">
        <f t="shared" si="45"/>
        <v>33644</v>
      </c>
      <c r="AA17" s="148">
        <v>9120</v>
      </c>
      <c r="AB17" s="148">
        <v>24524</v>
      </c>
      <c r="AC17" s="137">
        <f t="shared" si="3"/>
        <v>23350876.550000001</v>
      </c>
      <c r="AD17" s="3">
        <v>6329806.0300000003</v>
      </c>
      <c r="AE17" s="3">
        <v>17021070.52</v>
      </c>
      <c r="AF17" s="51">
        <f t="shared" si="46"/>
        <v>3390</v>
      </c>
      <c r="AG17" s="148">
        <v>671</v>
      </c>
      <c r="AH17" s="148">
        <v>2719</v>
      </c>
      <c r="AI17" s="137">
        <f t="shared" si="5"/>
        <v>1427153.19</v>
      </c>
      <c r="AJ17" s="3">
        <v>282483.71000000002</v>
      </c>
      <c r="AK17" s="3">
        <v>1144669.48</v>
      </c>
      <c r="AL17" s="51"/>
      <c r="AM17" s="32"/>
      <c r="AN17" s="32"/>
      <c r="AO17" s="53"/>
      <c r="AP17" s="32"/>
      <c r="AQ17" s="32"/>
      <c r="AR17" s="51">
        <f t="shared" si="22"/>
        <v>676</v>
      </c>
      <c r="AS17" s="31">
        <v>223</v>
      </c>
      <c r="AT17" s="31">
        <v>453</v>
      </c>
      <c r="AU17" s="137">
        <f t="shared" si="8"/>
        <v>4579370.12</v>
      </c>
      <c r="AV17" s="3">
        <v>1510650.2</v>
      </c>
      <c r="AW17" s="3">
        <v>3068719.92</v>
      </c>
      <c r="AX17" s="51">
        <f t="shared" si="42"/>
        <v>6468</v>
      </c>
      <c r="AY17" s="31">
        <v>2231</v>
      </c>
      <c r="AZ17" s="31">
        <v>4237</v>
      </c>
      <c r="BA17" s="137">
        <f t="shared" si="10"/>
        <v>772138.91999999993</v>
      </c>
      <c r="BB17" s="3">
        <v>266333.01</v>
      </c>
      <c r="BC17" s="3">
        <v>505805.91</v>
      </c>
      <c r="BD17" s="51">
        <f t="shared" si="47"/>
        <v>200</v>
      </c>
      <c r="BE17" s="31">
        <v>69</v>
      </c>
      <c r="BF17" s="31">
        <v>131</v>
      </c>
      <c r="BG17" s="137">
        <f t="shared" si="48"/>
        <v>104342.5</v>
      </c>
      <c r="BH17" s="3">
        <v>35998.160000000003</v>
      </c>
      <c r="BI17" s="3">
        <v>68344.34</v>
      </c>
      <c r="BJ17" s="35"/>
      <c r="BK17" s="55">
        <f t="shared" si="13"/>
        <v>33788754.580000006</v>
      </c>
      <c r="BL17" s="58">
        <f>' I КВАРТАЛ'!BK17+'II КВАРТАЛ '!BK17+' III КВАРТАЛ '!BK17+'IV КВАРТАЛ и СВОД V-мов и $$ '!BK17</f>
        <v>131499161.43000001</v>
      </c>
      <c r="BM17" s="99">
        <v>131499161.45122108</v>
      </c>
      <c r="BN17" s="99">
        <f t="shared" si="14"/>
        <v>-2.1221071481704712E-2</v>
      </c>
      <c r="BO17" s="99"/>
      <c r="BP17" s="83">
        <f t="shared" si="23"/>
        <v>0</v>
      </c>
      <c r="BQ17" s="82">
        <f>' I КВАРТАЛ'!C17+'II КВАРТАЛ '!C17+' III КВАРТАЛ '!C17+'IV КВАРТАЛ и СВОД V-мов и $$ '!C17</f>
        <v>0</v>
      </c>
      <c r="BR17" s="82">
        <f>' I КВАРТАЛ'!D17+'II КВАРТАЛ '!D17+' III КВАРТАЛ '!D17+'IV КВАРТАЛ и СВОД V-мов и $$ '!D17</f>
        <v>0</v>
      </c>
      <c r="BS17" s="106">
        <f>' I КВАРТАЛ'!E17+'II КВАРТАЛ '!E17+' III КВАРТАЛ '!E17+'IV КВАРТАЛ и СВОД V-мов и $$ '!E17</f>
        <v>0</v>
      </c>
      <c r="BT17" s="49">
        <f>' I КВАРТАЛ'!F17+'II КВАРТАЛ '!F17+' III КВАРТАЛ '!F17+'IV КВАРТАЛ и СВОД V-мов и $$ '!F17</f>
        <v>0</v>
      </c>
      <c r="BU17" s="49">
        <f>' I КВАРТАЛ'!G17+'II КВАРТАЛ '!G17+' III КВАРТАЛ '!G17+'IV КВАРТАЛ и СВОД V-мов и $$ '!G17</f>
        <v>0</v>
      </c>
      <c r="BV17" s="83">
        <f t="shared" si="24"/>
        <v>27514</v>
      </c>
      <c r="BW17" s="82">
        <f>' I КВАРТАЛ'!I17+'II КВАРТАЛ '!I17+' III КВАРТАЛ '!I17+'IV КВАРТАЛ и СВОД V-мов и $$ '!I17</f>
        <v>9663</v>
      </c>
      <c r="BX17" s="82">
        <f>' I КВАРТАЛ'!J17+'II КВАРТАЛ '!J17+' III КВАРТАЛ '!J17+'IV КВАРТАЛ и СВОД V-мов и $$ '!J17</f>
        <v>17851</v>
      </c>
      <c r="BY17" s="106">
        <f>' I КВАРТАЛ'!K17+'II КВАРТАЛ '!K17+' III КВАРТАЛ '!K17+'IV КВАРТАЛ и СВОД V-мов и $$ '!K17</f>
        <v>7153871.6000000006</v>
      </c>
      <c r="BZ17" s="49">
        <f>' I КВАРТАЛ'!L17+'II КВАРТАЛ '!L17+' III КВАРТАЛ '!L17+'IV КВАРТАЛ и СВОД V-мов и $$ '!L17</f>
        <v>2511871.4</v>
      </c>
      <c r="CA17" s="49">
        <f>' I КВАРТАЛ'!M17+'II КВАРТАЛ '!M17+' III КВАРТАЛ '!M17+'IV КВАРТАЛ и СВОД V-мов и $$ '!M17</f>
        <v>4642000.2</v>
      </c>
      <c r="CB17" s="83">
        <f t="shared" si="25"/>
        <v>0</v>
      </c>
      <c r="CC17" s="82">
        <f>' I КВАРТАЛ'!O17+'II КВАРТАЛ '!O17+' III КВАРТАЛ '!O17+'IV КВАРТАЛ и СВОД V-мов и $$ '!O17</f>
        <v>0</v>
      </c>
      <c r="CD17" s="82">
        <f>' I КВАРТАЛ'!P17+'II КВАРТАЛ '!P17+' III КВАРТАЛ '!P17+'IV КВАРТАЛ и СВОД V-мов и $$ '!P17</f>
        <v>0</v>
      </c>
      <c r="CE17" s="106">
        <f>' I КВАРТАЛ'!Q17+'II КВАРТАЛ '!Q17+' III КВАРТАЛ '!Q17+'IV КВАРТАЛ и СВОД V-мов и $$ '!Q17</f>
        <v>0</v>
      </c>
      <c r="CF17" s="49">
        <f>' I КВАРТАЛ'!R17+'II КВАРТАЛ '!R17+' III КВАРТАЛ '!R17+'IV КВАРТАЛ и СВОД V-мов и $$ '!R17</f>
        <v>0</v>
      </c>
      <c r="CG17" s="49">
        <f>' I КВАРТАЛ'!S17+'II КВАРТАЛ '!S17+' III КВАРТАЛ '!S17+'IV КВАРТАЛ и СВОД V-мов и $$ '!S17</f>
        <v>0</v>
      </c>
      <c r="CH17" s="83">
        <f t="shared" si="26"/>
        <v>9400</v>
      </c>
      <c r="CI17" s="82">
        <f>' I КВАРТАЛ'!U17+'II КВАРТАЛ '!U17+' III КВАРТАЛ '!U17+'IV КВАРТАЛ и СВОД V-мов и $$ '!U17</f>
        <v>3451</v>
      </c>
      <c r="CJ17" s="82">
        <f>' I КВАРТАЛ'!V17+'II КВАРТАЛ '!V17+' III КВАРТАЛ '!V17+'IV КВАРТАЛ и СВОД V-мов и $$ '!V17</f>
        <v>5949</v>
      </c>
      <c r="CK17" s="106">
        <f>' I КВАРТАЛ'!W17+'II КВАРТАЛ '!W17+' III КВАРТАЛ '!W17+'IV КВАРТАЛ и СВОД V-мов и $$ '!W17</f>
        <v>6961803.5099999998</v>
      </c>
      <c r="CL17" s="49">
        <f>' I КВАРТАЛ'!X17+'II КВАРТАЛ '!X17+' III КВАРТАЛ '!X17+'IV КВАРТАЛ и СВОД V-мов и $$ '!X17</f>
        <v>2555876.7400000002</v>
      </c>
      <c r="CM17" s="49">
        <f>' I КВАРТАЛ'!Y17+'II КВАРТАЛ '!Y17+' III КВАРТАЛ '!Y17+'IV КВАРТАЛ и СВОД V-мов и $$ '!Y17</f>
        <v>4405926.7700000005</v>
      </c>
      <c r="CN17" s="83">
        <f t="shared" si="27"/>
        <v>130037</v>
      </c>
      <c r="CO17" s="82">
        <f>' I КВАРТАЛ'!AA17+'II КВАРТАЛ '!AA17+' III КВАРТАЛ '!AA17+'IV КВАРТАЛ и СВОД V-мов и $$ '!AA17</f>
        <v>44260</v>
      </c>
      <c r="CP17" s="82">
        <f>' I КВАРТАЛ'!AB17+'II КВАРТАЛ '!AB17+' III КВАРТАЛ '!AB17+'IV КВАРТАЛ и СВОД V-мов и $$ '!AB17</f>
        <v>85777</v>
      </c>
      <c r="CQ17" s="106">
        <f>' I КВАРТАЛ'!AC17+'II КВАРТАЛ '!AC17+' III КВАРТАЛ '!AC17+'IV КВАРТАЛ и СВОД V-мов и $$ '!AC17</f>
        <v>90607607.859999999</v>
      </c>
      <c r="CR17" s="49">
        <f>' I КВАРТАЛ'!AD17+'II КВАРТАЛ '!AD17+' III КВАРТАЛ '!AD17+'IV КВАРТАЛ и СВОД V-мов и $$ '!AD17</f>
        <v>30846652.550000004</v>
      </c>
      <c r="CS17" s="49">
        <f>' I КВАРТАЛ'!AE17+'II КВАРТАЛ '!AE17+' III КВАРТАЛ '!AE17+'IV КВАРТАЛ и СВОД V-мов и $$ '!AE17</f>
        <v>59760955.310000002</v>
      </c>
      <c r="CT17" s="83">
        <f t="shared" si="28"/>
        <v>13408</v>
      </c>
      <c r="CU17" s="82">
        <f>' I КВАРТАЛ'!AG17+'II КВАРТАЛ '!AG17+' III КВАРТАЛ '!AG17+'IV КВАРТАЛ и СВОД V-мов и $$ '!AG17</f>
        <v>4685</v>
      </c>
      <c r="CV17" s="82">
        <f>' I КВАРТАЛ'!AH17+'II КВАРТАЛ '!AH17+' III КВАРТАЛ '!AH17+'IV КВАРТАЛ и СВОД V-мов и $$ '!AH17</f>
        <v>8723</v>
      </c>
      <c r="CW17" s="106">
        <f>' I КВАРТАЛ'!AI17+'II КВАРТАЛ '!AI17+' III КВАРТАЛ '!AI17+'IV КВАРТАЛ и СВОД V-мов и $$ '!AI17</f>
        <v>5680273.5500000007</v>
      </c>
      <c r="CX17" s="49">
        <f>' I КВАРТАЛ'!AJ17+'II КВАРТАЛ '!AJ17+' III КВАРТАЛ '!AJ17+'IV КВАРТАЛ и СВОД V-мов и $$ '!AJ17</f>
        <v>1986484.87</v>
      </c>
      <c r="CY17" s="49">
        <f>' I КВАРТАЛ'!AK17+'II КВАРТАЛ '!AK17+' III КВАРТАЛ '!AK17+'IV КВАРТАЛ и СВОД V-мов и $$ '!AK17</f>
        <v>3693788.6799999997</v>
      </c>
      <c r="CZ17" s="83">
        <f t="shared" si="29"/>
        <v>0</v>
      </c>
      <c r="DA17" s="82">
        <f>' I КВАРТАЛ'!AM17+'II КВАРТАЛ '!AM17+' III КВАРТАЛ '!AM17+'IV КВАРТАЛ и СВОД V-мов и $$ '!AM17</f>
        <v>0</v>
      </c>
      <c r="DB17" s="82">
        <f>' I КВАРТАЛ'!AN17+'II КВАРТАЛ '!AN17+' III КВАРТАЛ '!AN17+'IV КВАРТАЛ и СВОД V-мов и $$ '!AN17</f>
        <v>0</v>
      </c>
      <c r="DC17" s="106">
        <f>' I КВАРТАЛ'!AO17+'II КВАРТАЛ '!AO17+' III КВАРТАЛ '!AO17+'IV КВАРТАЛ и СВОД V-мов и $$ '!AO17</f>
        <v>0</v>
      </c>
      <c r="DD17" s="49">
        <f>' I КВАРТАЛ'!AP17+'II КВАРТАЛ '!AP17+' III КВАРТАЛ '!AP17+'IV КВАРТАЛ и СВОД V-мов и $$ '!AP17</f>
        <v>0</v>
      </c>
      <c r="DE17" s="49">
        <f>' I КВАРТАЛ'!AQ17+'II КВАРТАЛ '!AQ17+' III КВАРТАЛ '!AQ17+'IV КВАРТАЛ и СВОД V-мов и $$ '!AQ17</f>
        <v>0</v>
      </c>
      <c r="DF17" s="83">
        <f t="shared" si="30"/>
        <v>2588</v>
      </c>
      <c r="DG17" s="82">
        <f>' I КВАРТАЛ'!AS17+'II КВАРТАЛ '!AS17+' III КВАРТАЛ '!AS17+'IV КВАРТАЛ и СВОД V-мов и $$ '!AS17</f>
        <v>854</v>
      </c>
      <c r="DH17" s="82">
        <f>' I КВАРТАЛ'!AT17+'II КВАРТАЛ '!AT17+' III КВАРТАЛ '!AT17+'IV КВАРТАЛ и СВОД V-мов и $$ '!AT17</f>
        <v>1734</v>
      </c>
      <c r="DI17" s="106">
        <f>' I КВАРТАЛ'!AU17+'II КВАРТАЛ '!AU17+' III КВАРТАЛ '!AU17+'IV КВАРТАЛ и СВОД V-мов и $$ '!AU17</f>
        <v>17478818.459999997</v>
      </c>
      <c r="DJ17" s="49">
        <f>' I КВАРТАЛ'!AV17+'II КВАРТАЛ '!AV17+' III КВАРТАЛ '!AV17+'IV КВАРТАЛ и СВОД V-мов и $$ '!AV17</f>
        <v>5767741.5800000001</v>
      </c>
      <c r="DK17" s="49">
        <f>' I КВАРТАЛ'!AW17+'II КВАРТАЛ '!AW17+' III КВАРТАЛ '!AW17+'IV КВАРТАЛ и СВОД V-мов и $$ '!AW17</f>
        <v>11711076.880000001</v>
      </c>
      <c r="DL17" s="83">
        <f t="shared" si="31"/>
        <v>25860</v>
      </c>
      <c r="DM17" s="82">
        <f>' I КВАРТАЛ'!AY17+'II КВАРТАЛ '!AY17+' III КВАРТАЛ '!AY17+'IV КВАРТАЛ и СВОД V-мов и $$ '!AY17</f>
        <v>8919</v>
      </c>
      <c r="DN17" s="82">
        <f>' I КВАРТАЛ'!AZ17+'II КВАРТАЛ '!AZ17+' III КВАРТАЛ '!AZ17+'IV КВАРТАЛ и СВОД V-мов и $$ '!AZ17</f>
        <v>16941</v>
      </c>
      <c r="DO17" s="106">
        <f>' I КВАРТАЛ'!BA17+'II КВАРТАЛ '!BA17+' III КВАРТАЛ '!BA17+'IV КВАРТАЛ и СВОД V-мов и $$ '!BA17</f>
        <v>3084372</v>
      </c>
      <c r="DP17" s="49">
        <f>' I КВАРТАЛ'!BB17+'II КВАРТАЛ '!BB17+' III КВАРТАЛ '!BB17+'IV КВАРТАЛ и СВОД V-мов и $$ '!BB17</f>
        <v>1063786.32</v>
      </c>
      <c r="DQ17" s="49">
        <f>' I КВАРТАЛ'!BC17+'II КВАРТАЛ '!BC17+' III КВАРТАЛ '!BC17+'IV КВАРТАЛ и СВОД V-мов и $$ '!BC17</f>
        <v>2020585.68</v>
      </c>
      <c r="DR17" s="83">
        <f t="shared" si="32"/>
        <v>1235</v>
      </c>
      <c r="DS17" s="82">
        <f>' I КВАРТАЛ'!BE17+'II КВАРТАЛ '!BE17+' III КВАРТАЛ '!BE17+'IV КВАРТАЛ и СВОД V-мов и $$ '!BE17</f>
        <v>426</v>
      </c>
      <c r="DT17" s="82">
        <f>' I КВАРТАЛ'!BF17+'II КВАРТАЛ '!BF17+' III КВАРТАЛ '!BF17+'IV КВАРТАЛ и СВОД V-мов и $$ '!BF17</f>
        <v>809</v>
      </c>
      <c r="DU17" s="106">
        <f>' I КВАРТАЛ'!BG17+'II КВАРТАЛ '!BG17+' III КВАРТАЛ '!BG17+'IV КВАРТАЛ и СВОД V-мов и $$ '!BG17</f>
        <v>532414.44999999995</v>
      </c>
      <c r="DV17" s="49">
        <f>' I КВАРТАЛ'!BH17+'II КВАРТАЛ '!BH17+' III КВАРТАЛ '!BH17+'IV КВАРТАЛ и СВОД V-мов и $$ '!BH17</f>
        <v>183651.95</v>
      </c>
      <c r="DW17" s="49">
        <f>' I КВАРТАЛ'!BI17+'II КВАРТАЛ '!BI17+' III КВАРТАЛ '!BI17+'IV КВАРТАЛ и СВОД V-мов и $$ '!BI17</f>
        <v>348762.5</v>
      </c>
      <c r="DY17" s="65">
        <f t="shared" si="15"/>
        <v>210042</v>
      </c>
      <c r="DZ17" s="90">
        <f t="shared" si="16"/>
        <v>72258</v>
      </c>
      <c r="EA17" s="90">
        <f t="shared" si="17"/>
        <v>137784</v>
      </c>
      <c r="EB17" s="56">
        <f t="shared" si="33"/>
        <v>131499161.42999999</v>
      </c>
      <c r="EC17" s="49">
        <f t="shared" si="34"/>
        <v>44916065.410000004</v>
      </c>
      <c r="ED17" s="49">
        <f t="shared" si="35"/>
        <v>86583096.020000011</v>
      </c>
      <c r="EE17" s="107">
        <f t="shared" si="19"/>
        <v>0</v>
      </c>
      <c r="EF17" s="93">
        <f t="shared" si="36"/>
        <v>210042</v>
      </c>
      <c r="EG17" s="94">
        <f t="shared" si="37"/>
        <v>0</v>
      </c>
      <c r="EH17" s="151"/>
      <c r="EI17" s="152"/>
      <c r="EJ17" s="151"/>
    </row>
    <row r="18" spans="1:140" s="33" customFormat="1" ht="15" x14ac:dyDescent="0.25">
      <c r="A18" s="21" t="s">
        <v>18</v>
      </c>
      <c r="B18" s="51"/>
      <c r="C18" s="31"/>
      <c r="D18" s="31"/>
      <c r="E18" s="137"/>
      <c r="F18" s="3"/>
      <c r="G18" s="3"/>
      <c r="H18" s="51">
        <f t="shared" ref="H18:H76" si="49">I18+J18</f>
        <v>791</v>
      </c>
      <c r="I18" s="148">
        <v>186</v>
      </c>
      <c r="J18" s="148">
        <v>605</v>
      </c>
      <c r="K18" s="137">
        <f t="shared" si="0"/>
        <v>58936.98</v>
      </c>
      <c r="L18" s="3">
        <v>13858.76</v>
      </c>
      <c r="M18" s="3">
        <v>45078.22</v>
      </c>
      <c r="N18" s="51"/>
      <c r="O18" s="32"/>
      <c r="P18" s="32"/>
      <c r="Q18" s="53"/>
      <c r="R18" s="32"/>
      <c r="S18" s="32"/>
      <c r="T18" s="51">
        <f t="shared" ref="T18:T32" si="50">U18+V18</f>
        <v>2374</v>
      </c>
      <c r="U18" s="31">
        <v>839</v>
      </c>
      <c r="V18" s="31">
        <v>1535</v>
      </c>
      <c r="W18" s="137">
        <f t="shared" si="2"/>
        <v>2337446.75</v>
      </c>
      <c r="X18" s="3">
        <v>826081.64</v>
      </c>
      <c r="Y18" s="3">
        <v>1511365.11</v>
      </c>
      <c r="Z18" s="51">
        <f t="shared" si="45"/>
        <v>16540</v>
      </c>
      <c r="AA18" s="148">
        <v>4259</v>
      </c>
      <c r="AB18" s="148">
        <v>12281</v>
      </c>
      <c r="AC18" s="137">
        <f t="shared" si="3"/>
        <v>10171597.050000001</v>
      </c>
      <c r="AD18" s="3">
        <v>2619155.4900000002</v>
      </c>
      <c r="AE18" s="3">
        <v>7552441.5599999996</v>
      </c>
      <c r="AF18" s="51">
        <f t="shared" si="46"/>
        <v>5112</v>
      </c>
      <c r="AG18" s="148">
        <v>1312</v>
      </c>
      <c r="AH18" s="148">
        <v>3800</v>
      </c>
      <c r="AI18" s="137">
        <f t="shared" si="5"/>
        <v>2881027.5900000003</v>
      </c>
      <c r="AJ18" s="3">
        <v>739418.66</v>
      </c>
      <c r="AK18" s="3">
        <v>2141608.9300000002</v>
      </c>
      <c r="AL18" s="51"/>
      <c r="AM18" s="32"/>
      <c r="AN18" s="32"/>
      <c r="AO18" s="53"/>
      <c r="AP18" s="32"/>
      <c r="AQ18" s="32"/>
      <c r="AR18" s="51">
        <f t="shared" si="22"/>
        <v>158</v>
      </c>
      <c r="AS18" s="31">
        <v>47</v>
      </c>
      <c r="AT18" s="31">
        <v>111</v>
      </c>
      <c r="AU18" s="137">
        <f t="shared" si="8"/>
        <v>1041883.16</v>
      </c>
      <c r="AV18" s="3">
        <v>309927.27</v>
      </c>
      <c r="AW18" s="3">
        <v>731955.89</v>
      </c>
      <c r="AX18" s="51">
        <f t="shared" si="42"/>
        <v>6500</v>
      </c>
      <c r="AY18" s="31">
        <v>2063</v>
      </c>
      <c r="AZ18" s="31">
        <v>4437</v>
      </c>
      <c r="BA18" s="137">
        <f t="shared" si="10"/>
        <v>646360</v>
      </c>
      <c r="BB18" s="3">
        <v>205144.72</v>
      </c>
      <c r="BC18" s="3">
        <v>441215.28</v>
      </c>
      <c r="BD18" s="51">
        <f t="shared" si="47"/>
        <v>112</v>
      </c>
      <c r="BE18" s="31">
        <v>36</v>
      </c>
      <c r="BF18" s="31">
        <v>76</v>
      </c>
      <c r="BG18" s="137">
        <f t="shared" si="48"/>
        <v>29620.639999999999</v>
      </c>
      <c r="BH18" s="3">
        <v>9520.92</v>
      </c>
      <c r="BI18" s="3">
        <v>20099.72</v>
      </c>
      <c r="BK18" s="55">
        <f t="shared" si="13"/>
        <v>17166872.170000002</v>
      </c>
      <c r="BL18" s="58">
        <f>' I КВАРТАЛ'!BK18+'II КВАРТАЛ '!BK18+' III КВАРТАЛ '!BK18+'IV КВАРТАЛ и СВОД V-мов и $$ '!BK18</f>
        <v>67993197.390000001</v>
      </c>
      <c r="BM18" s="99">
        <v>67993197.38115491</v>
      </c>
      <c r="BN18" s="99">
        <f t="shared" si="14"/>
        <v>8.8450908660888672E-3</v>
      </c>
      <c r="BO18" s="99"/>
      <c r="BP18" s="83">
        <f t="shared" si="23"/>
        <v>0</v>
      </c>
      <c r="BQ18" s="82">
        <f>' I КВАРТАЛ'!C18+'II КВАРТАЛ '!C18+' III КВАРТАЛ '!C18+'IV КВАРТАЛ и СВОД V-мов и $$ '!C18</f>
        <v>0</v>
      </c>
      <c r="BR18" s="82">
        <f>' I КВАРТАЛ'!D18+'II КВАРТАЛ '!D18+' III КВАРТАЛ '!D18+'IV КВАРТАЛ и СВОД V-мов и $$ '!D18</f>
        <v>0</v>
      </c>
      <c r="BS18" s="106">
        <f>' I КВАРТАЛ'!E18+'II КВАРТАЛ '!E18+' III КВАРТАЛ '!E18+'IV КВАРТАЛ и СВОД V-мов и $$ '!E18</f>
        <v>0</v>
      </c>
      <c r="BT18" s="49">
        <f>' I КВАРТАЛ'!F18+'II КВАРТАЛ '!F18+' III КВАРТАЛ '!F18+'IV КВАРТАЛ и СВОД V-мов и $$ '!F18</f>
        <v>0</v>
      </c>
      <c r="BU18" s="49">
        <f>' I КВАРТАЛ'!G18+'II КВАРТАЛ '!G18+' III КВАРТАЛ '!G18+'IV КВАРТАЛ и СВОД V-мов и $$ '!G18</f>
        <v>0</v>
      </c>
      <c r="BV18" s="83">
        <f t="shared" si="24"/>
        <v>3175</v>
      </c>
      <c r="BW18" s="82">
        <f>' I КВАРТАЛ'!I18+'II КВАРТАЛ '!I18+' III КВАРТАЛ '!I18+'IV КВАРТАЛ и СВОД V-мов и $$ '!I18</f>
        <v>984</v>
      </c>
      <c r="BX18" s="82">
        <f>' I КВАРТАЛ'!J18+'II КВАРТАЛ '!J18+' III КВАРТАЛ '!J18+'IV КВАРТАЛ и СВОД V-мов и $$ '!J18</f>
        <v>2191</v>
      </c>
      <c r="BY18" s="106">
        <f>' I КВАРТАЛ'!K18+'II КВАРТАЛ '!K18+' III КВАРТАЛ '!K18+'IV КВАРТАЛ и СВОД V-мов и $$ '!K18</f>
        <v>237313.5</v>
      </c>
      <c r="BZ18" s="49">
        <f>' I КВАРТАЛ'!L18+'II КВАРТАЛ '!L18+' III КВАРТАЛ '!L18+'IV КВАРТАЛ и СВОД V-мов и $$ '!L18</f>
        <v>73584.149999999994</v>
      </c>
      <c r="CA18" s="49">
        <f>' I КВАРТАЛ'!M18+'II КВАРТАЛ '!M18+' III КВАРТАЛ '!M18+'IV КВАРТАЛ и СВОД V-мов и $$ '!M18</f>
        <v>163729.35</v>
      </c>
      <c r="CB18" s="83">
        <f t="shared" si="25"/>
        <v>0</v>
      </c>
      <c r="CC18" s="82">
        <f>' I КВАРТАЛ'!O18+'II КВАРТАЛ '!O18+' III КВАРТАЛ '!O18+'IV КВАРТАЛ и СВОД V-мов и $$ '!O18</f>
        <v>0</v>
      </c>
      <c r="CD18" s="82">
        <f>' I КВАРТАЛ'!P18+'II КВАРТАЛ '!P18+' III КВАРТАЛ '!P18+'IV КВАРТАЛ и СВОД V-мов и $$ '!P18</f>
        <v>0</v>
      </c>
      <c r="CE18" s="106">
        <f>' I КВАРТАЛ'!Q18+'II КВАРТАЛ '!Q18+' III КВАРТАЛ '!Q18+'IV КВАРТАЛ и СВОД V-мов и $$ '!Q18</f>
        <v>0</v>
      </c>
      <c r="CF18" s="49">
        <f>' I КВАРТАЛ'!R18+'II КВАРТАЛ '!R18+' III КВАРТАЛ '!R18+'IV КВАРТАЛ и СВОД V-мов и $$ '!R18</f>
        <v>0</v>
      </c>
      <c r="CG18" s="49">
        <f>' I КВАРТАЛ'!S18+'II КВАРТАЛ '!S18+' III КВАРТАЛ '!S18+'IV КВАРТАЛ и СВОД V-мов и $$ '!S18</f>
        <v>0</v>
      </c>
      <c r="CH18" s="83">
        <f t="shared" si="26"/>
        <v>9425</v>
      </c>
      <c r="CI18" s="82">
        <f>' I КВАРТАЛ'!U18+'II КВАРТАЛ '!U18+' III КВАРТАЛ '!U18+'IV КВАРТАЛ и СВОД V-мов и $$ '!U18</f>
        <v>3331</v>
      </c>
      <c r="CJ18" s="82">
        <f>' I КВАРТАЛ'!V18+'II КВАРТАЛ '!V18+' III КВАРТАЛ '!V18+'IV КВАРТАЛ и СВОД V-мов и $$ '!V18</f>
        <v>6094</v>
      </c>
      <c r="CK18" s="106">
        <f>' I КВАРТАЛ'!W18+'II КВАРТАЛ '!W18+' III КВАРТАЛ '!W18+'IV КВАРТАЛ и СВОД V-мов и $$ '!W18</f>
        <v>9266699.5899999999</v>
      </c>
      <c r="CL18" s="49">
        <f>' I КВАРТАЛ'!X18+'II КВАРТАЛ '!X18+' III КВАРТАЛ '!X18+'IV КВАРТАЛ и СВОД V-мов и $$ '!X18</f>
        <v>3275053.29</v>
      </c>
      <c r="CM18" s="49">
        <f>' I КВАРТАЛ'!Y18+'II КВАРТАЛ '!Y18+' III КВАРТАЛ '!Y18+'IV КВАРТАЛ и СВОД V-мов и $$ '!Y18</f>
        <v>5991646.2999999998</v>
      </c>
      <c r="CN18" s="83">
        <f t="shared" si="27"/>
        <v>66097</v>
      </c>
      <c r="CO18" s="82">
        <f>' I КВАРТАЛ'!AA18+'II КВАРТАЛ '!AA18+' III КВАРТАЛ '!AA18+'IV КВАРТАЛ и СВОД V-мов и $$ '!AA18</f>
        <v>21054</v>
      </c>
      <c r="CP18" s="82">
        <f>' I КВАРТАЛ'!AB18+'II КВАРТАЛ '!AB18+' III КВАРТАЛ '!AB18+'IV КВАРТАЛ и СВОД V-мов и $$ '!AB18</f>
        <v>45043</v>
      </c>
      <c r="CQ18" s="106">
        <f>' I КВАРТАЛ'!AC18+'II КВАРТАЛ '!AC18+' III КВАРТАЛ '!AC18+'IV КВАРТАЛ и СВОД V-мов и $$ '!AC18</f>
        <v>40504585.870000005</v>
      </c>
      <c r="CR18" s="49">
        <f>' I КВАРТАЛ'!AD18+'II КВАРТАЛ '!AD18+' III КВАРТАЛ '!AD18+'IV КВАРТАЛ и СВОД V-мов и $$ '!AD18</f>
        <v>12898327.060000001</v>
      </c>
      <c r="CS18" s="49">
        <f>' I КВАРТАЛ'!AE18+'II КВАРТАЛ '!AE18+' III КВАРТАЛ '!AE18+'IV КВАРТАЛ и СВОД V-мов и $$ '!AE18</f>
        <v>27606258.809999999</v>
      </c>
      <c r="CT18" s="83">
        <f t="shared" si="28"/>
        <v>18492</v>
      </c>
      <c r="CU18" s="82">
        <f>' I КВАРТАЛ'!AG18+'II КВАРТАЛ '!AG18+' III КВАРТАЛ '!AG18+'IV КВАРТАЛ и СВОД V-мов и $$ '!AG18</f>
        <v>5893</v>
      </c>
      <c r="CV18" s="82">
        <f>' I КВАРТАЛ'!AH18+'II КВАРТАЛ '!AH18+' III КВАРТАЛ '!AH18+'IV КВАРТАЛ и СВОД V-мов и $$ '!AH18</f>
        <v>12599</v>
      </c>
      <c r="CW18" s="106">
        <f>' I КВАРТАЛ'!AI18+'II КВАРТАЛ '!AI18+' III КВАРТАЛ '!AI18+'IV КВАРТАЛ и СВОД V-мов и $$ '!AI18</f>
        <v>10406141.35</v>
      </c>
      <c r="CX18" s="49">
        <f>' I КВАРТАЛ'!AJ18+'II КВАРТАЛ '!AJ18+' III КВАРТАЛ '!AJ18+'IV КВАРТАЛ и СВОД V-мов и $$ '!AJ18</f>
        <v>3317897.33</v>
      </c>
      <c r="CY18" s="49">
        <f>' I КВАРТАЛ'!AK18+'II КВАРТАЛ '!AK18+' III КВАРТАЛ '!AK18+'IV КВАРТАЛ и СВОД V-мов и $$ '!AK18</f>
        <v>7088244.0199999996</v>
      </c>
      <c r="CZ18" s="83">
        <f t="shared" si="29"/>
        <v>0</v>
      </c>
      <c r="DA18" s="82">
        <f>' I КВАРТАЛ'!AM18+'II КВАРТАЛ '!AM18+' III КВАРТАЛ '!AM18+'IV КВАРТАЛ и СВОД V-мов и $$ '!AM18</f>
        <v>0</v>
      </c>
      <c r="DB18" s="82">
        <f>' I КВАРТАЛ'!AN18+'II КВАРТАЛ '!AN18+' III КВАРТАЛ '!AN18+'IV КВАРТАЛ и СВОД V-мов и $$ '!AN18</f>
        <v>0</v>
      </c>
      <c r="DC18" s="106">
        <f>' I КВАРТАЛ'!AO18+'II КВАРТАЛ '!AO18+' III КВАРТАЛ '!AO18+'IV КВАРТАЛ и СВОД V-мов и $$ '!AO18</f>
        <v>0</v>
      </c>
      <c r="DD18" s="49">
        <f>' I КВАРТАЛ'!AP18+'II КВАРТАЛ '!AP18+' III КВАРТАЛ '!AP18+'IV КВАРТАЛ и СВОД V-мов и $$ '!AP18</f>
        <v>0</v>
      </c>
      <c r="DE18" s="49">
        <f>' I КВАРТАЛ'!AQ18+'II КВАРТАЛ '!AQ18+' III КВАРТАЛ '!AQ18+'IV КВАРТАЛ и СВОД V-мов и $$ '!AQ18</f>
        <v>0</v>
      </c>
      <c r="DF18" s="83">
        <f t="shared" si="30"/>
        <v>715</v>
      </c>
      <c r="DG18" s="82">
        <f>' I КВАРТАЛ'!AS18+'II КВАРТАЛ '!AS18+' III КВАРТАЛ '!AS18+'IV КВАРТАЛ и СВОД V-мов и $$ '!AS18</f>
        <v>215</v>
      </c>
      <c r="DH18" s="82">
        <f>' I КВАРТАЛ'!AT18+'II КВАРТАЛ '!AT18+' III КВАРТАЛ '!AT18+'IV КВАРТАЛ и СВОД V-мов и $$ '!AT18</f>
        <v>500</v>
      </c>
      <c r="DI18" s="106">
        <f>' I КВАРТАЛ'!AU18+'II КВАРТАЛ '!AU18+' III КВАРТАЛ '!AU18+'IV КВАРТАЛ и СВОД V-мов и $$ '!AU18</f>
        <v>4703468</v>
      </c>
      <c r="DJ18" s="49">
        <f>' I КВАРТАЛ'!AV18+'II КВАРТАЛ '!AV18+' III КВАРТАЛ '!AV18+'IV КВАРТАЛ и СВОД V-мов и $$ '!AV18</f>
        <v>1414323.88</v>
      </c>
      <c r="DK18" s="49">
        <f>' I КВАРТАЛ'!AW18+'II КВАРТАЛ '!AW18+' III КВАРТАЛ '!AW18+'IV КВАРТАЛ и СВОД V-мов и $$ '!AW18</f>
        <v>3289144.1199999996</v>
      </c>
      <c r="DL18" s="83">
        <f t="shared" si="31"/>
        <v>27582</v>
      </c>
      <c r="DM18" s="82">
        <f>' I КВАРТАЛ'!AY18+'II КВАРТАЛ '!AY18+' III КВАРТАЛ '!AY18+'IV КВАРТАЛ и СВОД V-мов и $$ '!AY18</f>
        <v>8754</v>
      </c>
      <c r="DN18" s="82">
        <f>' I КВАРТАЛ'!AZ18+'II КВАРТАЛ '!AZ18+' III КВАРТАЛ '!AZ18+'IV КВАРТАЛ и СВОД V-мов и $$ '!AZ18</f>
        <v>18828</v>
      </c>
      <c r="DO18" s="106">
        <f>' I КВАРТАЛ'!BA18+'II КВАРТАЛ '!BA18+' III КВАРТАЛ '!BA18+'IV КВАРТАЛ и СВОД V-мов и $$ '!BA18</f>
        <v>2742754.08</v>
      </c>
      <c r="DP18" s="49">
        <f>' I КВАРТАЛ'!BB18+'II КВАРТАЛ '!BB18+' III КВАРТАЛ '!BB18+'IV КВАРТАЛ и СВОД V-мов и $$ '!BB18</f>
        <v>870497.76</v>
      </c>
      <c r="DQ18" s="49">
        <f>' I КВАРТАЛ'!BC18+'II КВАРТАЛ '!BC18+' III КВАРТАЛ '!BC18+'IV КВАРТАЛ и СВОД V-мов и $$ '!BC18</f>
        <v>1872256.32</v>
      </c>
      <c r="DR18" s="83">
        <f t="shared" si="32"/>
        <v>500</v>
      </c>
      <c r="DS18" s="82">
        <f>' I КВАРТАЛ'!BE18+'II КВАРТАЛ '!BE18+' III КВАРТАЛ '!BE18+'IV КВАРТАЛ и СВОД V-мов и $$ '!BE18</f>
        <v>160</v>
      </c>
      <c r="DT18" s="82">
        <f>' I КВАРТАЛ'!BF18+'II КВАРТАЛ '!BF18+' III КВАРТАЛ '!BF18+'IV КВАРТАЛ и СВОД V-мов и $$ '!BF18</f>
        <v>340</v>
      </c>
      <c r="DU18" s="106">
        <f>' I КВАРТАЛ'!BG18+'II КВАРТАЛ '!BG18+' III КВАРТАЛ '!BG18+'IV КВАРТАЛ и СВОД V-мов и $$ '!BG18</f>
        <v>132235</v>
      </c>
      <c r="DV18" s="49">
        <f>' I КВАРТАЛ'!BH18+'II КВАРТАЛ '!BH18+' III КВАРТАЛ '!BH18+'IV КВАРТАЛ и СВОД V-мов и $$ '!BH18</f>
        <v>42315.199999999997</v>
      </c>
      <c r="DW18" s="49">
        <f>' I КВАРТАЛ'!BI18+'II КВАРТАЛ '!BI18+' III КВАРТАЛ '!BI18+'IV КВАРТАЛ и СВОД V-мов и $$ '!BI18</f>
        <v>89919.799999999988</v>
      </c>
      <c r="DY18" s="65">
        <f t="shared" si="15"/>
        <v>125986</v>
      </c>
      <c r="DZ18" s="90">
        <f t="shared" si="16"/>
        <v>40391</v>
      </c>
      <c r="EA18" s="90">
        <f t="shared" si="17"/>
        <v>85595</v>
      </c>
      <c r="EB18" s="56">
        <f t="shared" si="33"/>
        <v>67993197.390000015</v>
      </c>
      <c r="EC18" s="49">
        <f t="shared" si="34"/>
        <v>21891998.669999998</v>
      </c>
      <c r="ED18" s="49">
        <f t="shared" si="35"/>
        <v>46101198.719999999</v>
      </c>
      <c r="EE18" s="107">
        <f t="shared" si="19"/>
        <v>0</v>
      </c>
      <c r="EF18" s="93">
        <f t="shared" si="36"/>
        <v>125986</v>
      </c>
      <c r="EG18" s="94">
        <f t="shared" si="37"/>
        <v>0</v>
      </c>
      <c r="EH18" s="151"/>
      <c r="EI18" s="152"/>
      <c r="EJ18" s="151"/>
    </row>
    <row r="19" spans="1:140" s="33" customFormat="1" ht="30" x14ac:dyDescent="0.25">
      <c r="A19" s="21" t="s">
        <v>19</v>
      </c>
      <c r="B19" s="51"/>
      <c r="C19" s="31"/>
      <c r="D19" s="31"/>
      <c r="E19" s="137"/>
      <c r="F19" s="3"/>
      <c r="G19" s="3"/>
      <c r="H19" s="51">
        <f t="shared" si="49"/>
        <v>11925</v>
      </c>
      <c r="I19" s="148">
        <v>2220</v>
      </c>
      <c r="J19" s="148">
        <v>9705</v>
      </c>
      <c r="K19" s="137">
        <f t="shared" si="0"/>
        <v>1245094.47</v>
      </c>
      <c r="L19" s="3">
        <v>231791.17</v>
      </c>
      <c r="M19" s="3">
        <v>1013303.3</v>
      </c>
      <c r="N19" s="51"/>
      <c r="O19" s="32"/>
      <c r="P19" s="32"/>
      <c r="Q19" s="53"/>
      <c r="R19" s="32"/>
      <c r="S19" s="32"/>
      <c r="T19" s="51">
        <f t="shared" si="50"/>
        <v>41487</v>
      </c>
      <c r="U19" s="31">
        <v>10078</v>
      </c>
      <c r="V19" s="31">
        <v>31409</v>
      </c>
      <c r="W19" s="137">
        <f t="shared" si="2"/>
        <v>36731923.439999998</v>
      </c>
      <c r="X19" s="3">
        <v>8922899.3300000001</v>
      </c>
      <c r="Y19" s="3">
        <v>27809024.109999999</v>
      </c>
      <c r="Z19" s="51">
        <f t="shared" si="45"/>
        <v>49705</v>
      </c>
      <c r="AA19" s="148">
        <v>8924</v>
      </c>
      <c r="AB19" s="148">
        <v>40781</v>
      </c>
      <c r="AC19" s="137">
        <f t="shared" si="3"/>
        <v>48133032.039999999</v>
      </c>
      <c r="AD19" s="3">
        <v>8641770</v>
      </c>
      <c r="AE19" s="3">
        <v>39491262.039999999</v>
      </c>
      <c r="AF19" s="51">
        <f t="shared" si="46"/>
        <v>9447</v>
      </c>
      <c r="AG19" s="148">
        <v>1585</v>
      </c>
      <c r="AH19" s="148">
        <v>7862</v>
      </c>
      <c r="AI19" s="137">
        <f t="shared" si="5"/>
        <v>6074547.0700000003</v>
      </c>
      <c r="AJ19" s="3">
        <v>1019176.15</v>
      </c>
      <c r="AK19" s="3">
        <v>5055370.92</v>
      </c>
      <c r="AL19" s="51">
        <f t="shared" si="40"/>
        <v>826</v>
      </c>
      <c r="AM19" s="148">
        <v>159</v>
      </c>
      <c r="AN19" s="148">
        <v>667</v>
      </c>
      <c r="AO19" s="137">
        <f t="shared" ref="AO19:AO45" si="51">AP19+AQ19</f>
        <v>20257581.009999998</v>
      </c>
      <c r="AP19" s="3">
        <v>3899461.72</v>
      </c>
      <c r="AQ19" s="3">
        <v>16358119.289999999</v>
      </c>
      <c r="AR19" s="51">
        <f t="shared" si="22"/>
        <v>1326</v>
      </c>
      <c r="AS19" s="31">
        <v>264</v>
      </c>
      <c r="AT19" s="31">
        <v>1062</v>
      </c>
      <c r="AU19" s="137">
        <f t="shared" si="8"/>
        <v>12393062.210000001</v>
      </c>
      <c r="AV19" s="3">
        <v>2467397</v>
      </c>
      <c r="AW19" s="3">
        <v>9925665.2100000009</v>
      </c>
      <c r="AX19" s="51">
        <f t="shared" si="42"/>
        <v>7012</v>
      </c>
      <c r="AY19" s="31">
        <v>1670</v>
      </c>
      <c r="AZ19" s="31">
        <v>5342</v>
      </c>
      <c r="BA19" s="137">
        <f t="shared" si="10"/>
        <v>4375082.09</v>
      </c>
      <c r="BB19" s="3">
        <v>1041983.33</v>
      </c>
      <c r="BC19" s="3">
        <v>3333098.76</v>
      </c>
      <c r="BD19" s="51">
        <f t="shared" ref="BD19:BD21" si="52">BE19+BF19</f>
        <v>495</v>
      </c>
      <c r="BE19" s="31">
        <v>118</v>
      </c>
      <c r="BF19" s="31">
        <v>377</v>
      </c>
      <c r="BG19" s="137">
        <f t="shared" si="48"/>
        <v>325084.5</v>
      </c>
      <c r="BH19" s="3">
        <v>77494.89</v>
      </c>
      <c r="BI19" s="3">
        <v>247589.61</v>
      </c>
      <c r="BK19" s="55">
        <f t="shared" si="13"/>
        <v>129535406.82999998</v>
      </c>
      <c r="BL19" s="58">
        <f>' I КВАРТАЛ'!BK19+'II КВАРТАЛ '!BK19+' III КВАРТАЛ '!BK19+'IV КВАРТАЛ и СВОД V-мов и $$ '!BK19</f>
        <v>521935457.40999997</v>
      </c>
      <c r="BM19" s="99">
        <v>521935457.42055768</v>
      </c>
      <c r="BN19" s="99">
        <f t="shared" si="14"/>
        <v>-1.0557711124420166E-2</v>
      </c>
      <c r="BO19" s="99"/>
      <c r="BP19" s="83">
        <f t="shared" si="23"/>
        <v>0</v>
      </c>
      <c r="BQ19" s="82">
        <f>' I КВАРТАЛ'!C19+'II КВАРТАЛ '!C19+' III КВАРТАЛ '!C19+'IV КВАРТАЛ и СВОД V-мов и $$ '!C19</f>
        <v>0</v>
      </c>
      <c r="BR19" s="82">
        <f>' I КВАРТАЛ'!D19+'II КВАРТАЛ '!D19+' III КВАРТАЛ '!D19+'IV КВАРТАЛ и СВОД V-мов и $$ '!D19</f>
        <v>0</v>
      </c>
      <c r="BS19" s="106">
        <f>' I КВАРТАЛ'!E19+'II КВАРТАЛ '!E19+' III КВАРТАЛ '!E19+'IV КВАРТАЛ и СВОД V-мов и $$ '!E19</f>
        <v>0</v>
      </c>
      <c r="BT19" s="49">
        <f>' I КВАРТАЛ'!F19+'II КВАРТАЛ '!F19+' III КВАРТАЛ '!F19+'IV КВАРТАЛ и СВОД V-мов и $$ '!F19</f>
        <v>0</v>
      </c>
      <c r="BU19" s="49">
        <f>' I КВАРТАЛ'!G19+'II КВАРТАЛ '!G19+' III КВАРТАЛ '!G19+'IV КВАРТАЛ и СВОД V-мов и $$ '!G19</f>
        <v>0</v>
      </c>
      <c r="BV19" s="83">
        <f t="shared" si="24"/>
        <v>47723</v>
      </c>
      <c r="BW19" s="82">
        <f>' I КВАРТАЛ'!I19+'II КВАРТАЛ '!I19+' III КВАРТАЛ '!I19+'IV КВАРТАЛ и СВОД V-мов и $$ '!I19</f>
        <v>11197</v>
      </c>
      <c r="BX19" s="82">
        <f>' I КВАРТАЛ'!J19+'II КВАРТАЛ '!J19+' III КВАРТАЛ '!J19+'IV КВАРТАЛ и СВОД V-мов и $$ '!J19</f>
        <v>36526</v>
      </c>
      <c r="BY19" s="106">
        <f>' I КВАРТАЛ'!K19+'II КВАРТАЛ '!K19+' III КВАРТАЛ '!K19+'IV КВАРТАЛ и СВОД V-мов и $$ '!K19</f>
        <v>4983310.6999999993</v>
      </c>
      <c r="BZ19" s="49">
        <f>' I КВАРТАЛ'!L19+'II КВАРТАЛ '!L19+' III КВАРТАЛ '!L19+'IV КВАРТАЛ и СВОД V-мов и $$ '!L19</f>
        <v>1169217.72</v>
      </c>
      <c r="CA19" s="49">
        <f>' I КВАРТАЛ'!M19+'II КВАРТАЛ '!M19+' III КВАРТАЛ '!M19+'IV КВАРТАЛ и СВОД V-мов и $$ '!M19</f>
        <v>3814092.9799999995</v>
      </c>
      <c r="CB19" s="83">
        <f t="shared" si="25"/>
        <v>0</v>
      </c>
      <c r="CC19" s="82">
        <f>' I КВАРТАЛ'!O19+'II КВАРТАЛ '!O19+' III КВАРТАЛ '!O19+'IV КВАРТАЛ и СВОД V-мов и $$ '!O19</f>
        <v>0</v>
      </c>
      <c r="CD19" s="82">
        <f>' I КВАРТАЛ'!P19+'II КВАРТАЛ '!P19+' III КВАРТАЛ '!P19+'IV КВАРТАЛ и СВОД V-мов и $$ '!P19</f>
        <v>0</v>
      </c>
      <c r="CE19" s="106">
        <f>' I КВАРТАЛ'!Q19+'II КВАРТАЛ '!Q19+' III КВАРТАЛ '!Q19+'IV КВАРТАЛ и СВОД V-мов и $$ '!Q19</f>
        <v>0</v>
      </c>
      <c r="CF19" s="49">
        <f>' I КВАРТАЛ'!R19+'II КВАРТАЛ '!R19+' III КВАРТАЛ '!R19+'IV КВАРТАЛ и СВОД V-мов и $$ '!R19</f>
        <v>0</v>
      </c>
      <c r="CG19" s="49">
        <f>' I КВАРТАЛ'!S19+'II КВАРТАЛ '!S19+' III КВАРТАЛ '!S19+'IV КВАРТАЛ и СВОД V-мов и $$ '!S19</f>
        <v>0</v>
      </c>
      <c r="CH19" s="83">
        <f t="shared" si="26"/>
        <v>166560</v>
      </c>
      <c r="CI19" s="82">
        <f>' I КВАРТАЛ'!U19+'II КВАРТАЛ '!U19+' III КВАРТАЛ '!U19+'IV КВАРТАЛ и СВОД V-мов и $$ '!U19</f>
        <v>40460</v>
      </c>
      <c r="CJ19" s="82">
        <f>' I КВАРТАЛ'!V19+'II КВАРТАЛ '!V19+' III КВАРТАЛ '!V19+'IV КВАРТАЛ и СВОД V-мов и $$ '!V19</f>
        <v>126100</v>
      </c>
      <c r="CK19" s="106">
        <f>' I КВАРТАЛ'!W19+'II КВАРТАЛ '!W19+' III КВАРТАЛ '!W19+'IV КВАРТАЛ и СВОД V-мов и $$ '!W19</f>
        <v>149832463.83000001</v>
      </c>
      <c r="CL19" s="49">
        <f>' I КВАРТАЛ'!X19+'II КВАРТАЛ '!X19+' III КВАРТАЛ '!X19+'IV КВАРТАЛ и СВОД V-мов и $$ '!X19</f>
        <v>36396621.75</v>
      </c>
      <c r="CM19" s="49">
        <f>' I КВАРТАЛ'!Y19+'II КВАРТАЛ '!Y19+' III КВАРТАЛ '!Y19+'IV КВАРТАЛ и СВОД V-мов и $$ '!Y19</f>
        <v>113435842.08</v>
      </c>
      <c r="CN19" s="83">
        <f t="shared" si="27"/>
        <v>198830</v>
      </c>
      <c r="CO19" s="82">
        <f>' I КВАРТАЛ'!AA19+'II КВАРТАЛ '!AA19+' III КВАРТАЛ '!AA19+'IV КВАРТАЛ и СВОД V-мов и $$ '!AA19</f>
        <v>46984</v>
      </c>
      <c r="CP19" s="82">
        <f>' I КВАРТАЛ'!AB19+'II КВАРТАЛ '!AB19+' III КВАРТАЛ '!AB19+'IV КВАРТАЛ и СВОД V-мов и $$ '!AB19</f>
        <v>151846</v>
      </c>
      <c r="CQ19" s="106">
        <f>' I КВАРТАЛ'!AC19+'II КВАРТАЛ '!AC19+' III КВАРТАЛ '!AC19+'IV КВАРТАЛ и СВОД V-мов и $$ '!AC19</f>
        <v>192541369.99999997</v>
      </c>
      <c r="CR19" s="49">
        <f>' I КВАРТАЛ'!AD19+'II КВАРТАЛ '!AD19+' III КВАРТАЛ '!AD19+'IV КВАРТАЛ и СВОД V-мов и $$ '!AD19</f>
        <v>45497975.43</v>
      </c>
      <c r="CS19" s="49">
        <f>' I КВАРТАЛ'!AE19+'II КВАРТАЛ '!AE19+' III КВАРТАЛ '!AE19+'IV КВАРТАЛ и СВОД V-мов и $$ '!AE19</f>
        <v>147043394.56999999</v>
      </c>
      <c r="CT19" s="83">
        <f t="shared" si="28"/>
        <v>37793</v>
      </c>
      <c r="CU19" s="82">
        <f>' I КВАРТАЛ'!AG19+'II КВАРТАЛ '!AG19+' III КВАРТАЛ '!AG19+'IV КВАРТАЛ и СВОД V-мов и $$ '!AG19</f>
        <v>8531</v>
      </c>
      <c r="CV19" s="82">
        <f>' I КВАРТАЛ'!AH19+'II КВАРТАЛ '!AH19+' III КВАРТАЛ '!AH19+'IV КВАРТАЛ и СВОД V-мов и $$ '!AH19</f>
        <v>29262</v>
      </c>
      <c r="CW19" s="106">
        <f>' I КВАРТАЛ'!AI19+'II КВАРТАЛ '!AI19+' III КВАРТАЛ '!AI19+'IV КВАРТАЛ и СВОД V-мов и $$ '!AI19</f>
        <v>24301402.07</v>
      </c>
      <c r="CX19" s="49">
        <f>' I КВАРТАЛ'!AJ19+'II КВАРТАЛ '!AJ19+' III КВАРТАЛ '!AJ19+'IV КВАРТАЛ и СВОД V-мов и $$ '!AJ19</f>
        <v>5485554.0099999998</v>
      </c>
      <c r="CY19" s="49">
        <f>' I КВАРТАЛ'!AK19+'II КВАРТАЛ '!AK19+' III КВАРТАЛ '!AK19+'IV КВАРТАЛ и СВОД V-мов и $$ '!AK19</f>
        <v>18815848.060000002</v>
      </c>
      <c r="CZ19" s="83">
        <f t="shared" si="29"/>
        <v>3333</v>
      </c>
      <c r="DA19" s="82">
        <f>' I КВАРТАЛ'!AM19+'II КВАРТАЛ '!AM19+' III КВАРТАЛ '!AM19+'IV КВАРТАЛ и СВОД V-мов и $$ '!AM19</f>
        <v>647</v>
      </c>
      <c r="DB19" s="82">
        <f>' I КВАРТАЛ'!AN19+'II КВАРТАЛ '!AN19+' III КВАРТАЛ '!AN19+'IV КВАРТАЛ и СВОД V-мов и $$ '!AN19</f>
        <v>2686</v>
      </c>
      <c r="DC19" s="106">
        <f>' I КВАРТАЛ'!AO19+'II КВАРТАЛ '!AO19+' III КВАРТАЛ '!AO19+'IV КВАРТАЛ и СВОД V-мов и $$ '!AO19</f>
        <v>81752688.900000006</v>
      </c>
      <c r="DD19" s="49">
        <f>' I КВАРТАЛ'!AP19+'II КВАРТАЛ '!AP19+' III КВАРТАЛ '!AP19+'IV КВАРТАЛ и СВОД V-мов и $$ '!AP19</f>
        <v>15869543.860000001</v>
      </c>
      <c r="DE19" s="49">
        <f>' I КВАРТАЛ'!AQ19+'II КВАРТАЛ '!AQ19+' III КВАРТАЛ '!AQ19+'IV КВАРТАЛ и СВОД V-мов и $$ '!AQ19</f>
        <v>65883145.039999999</v>
      </c>
      <c r="DF19" s="83">
        <f t="shared" si="30"/>
        <v>5320</v>
      </c>
      <c r="DG19" s="82">
        <f>' I КВАРТАЛ'!AS19+'II КВАРТАЛ '!AS19+' III КВАРТАЛ '!AS19+'IV КВАРТАЛ и СВОД V-мов и $$ '!AS19</f>
        <v>1059</v>
      </c>
      <c r="DH19" s="82">
        <f>' I КВАРТАЛ'!AT19+'II КВАРТАЛ '!AT19+' III КВАРТАЛ '!AT19+'IV КВАРТАЛ и СВОД V-мов и $$ '!AT19</f>
        <v>4261</v>
      </c>
      <c r="DI19" s="106">
        <f>' I КВАРТАЛ'!AU19+'II КВАРТАЛ '!AU19+' III КВАРТАЛ '!AU19+'IV КВАРТАЛ и СВОД V-мов и $$ '!AU19</f>
        <v>49719504.110000007</v>
      </c>
      <c r="DJ19" s="49">
        <f>' I КВАРТАЛ'!AV19+'II КВАРТАЛ '!AV19+' III КВАРТАЛ '!AV19+'IV КВАРТАЛ и СВОД V-мов и $$ '!AV19</f>
        <v>9897172.3000000007</v>
      </c>
      <c r="DK19" s="49">
        <f>' I КВАРТАЛ'!AW19+'II КВАРТАЛ '!AW19+' III КВАРТАЛ '!AW19+'IV КВАРТАЛ и СВОД V-мов и $$ '!AW19</f>
        <v>39822331.810000002</v>
      </c>
      <c r="DL19" s="83">
        <f t="shared" si="31"/>
        <v>28055</v>
      </c>
      <c r="DM19" s="82">
        <f>' I КВАРТАЛ'!AY19+'II КВАРТАЛ '!AY19+' III КВАРТАЛ '!AY19+'IV КВАРТАЛ и СВОД V-мов и $$ '!AY19</f>
        <v>6683</v>
      </c>
      <c r="DN19" s="82">
        <f>' I КВАРТАЛ'!AZ19+'II КВАРТАЛ '!AZ19+' III КВАРТАЛ '!AZ19+'IV КВАРТАЛ и СВОД V-мов и $$ '!AZ19</f>
        <v>21372</v>
      </c>
      <c r="DO19" s="106">
        <f>' I КВАРТАЛ'!BA19+'II КВАРТАЛ '!BA19+' III КВАРТАЛ '!BA19+'IV КВАРТАЛ и СВОД V-мов и $$ '!BA19</f>
        <v>17504379.800000001</v>
      </c>
      <c r="DP19" s="49">
        <f>' I КВАРТАЛ'!BB19+'II КВАРТАЛ '!BB19+' III КВАРТАЛ '!BB19+'IV КВАРТАЛ и СВОД V-мов и $$ '!BB19</f>
        <v>4169729.83</v>
      </c>
      <c r="DQ19" s="49">
        <f>' I КВАРТАЛ'!BC19+'II КВАРТАЛ '!BC19+' III КВАРТАЛ '!BC19+'IV КВАРТАЛ и СВОД V-мов и $$ '!BC19</f>
        <v>13334649.969999999</v>
      </c>
      <c r="DR19" s="83">
        <f t="shared" si="32"/>
        <v>1980</v>
      </c>
      <c r="DS19" s="82">
        <f>' I КВАРТАЛ'!BE19+'II КВАРТАЛ '!BE19+' III КВАРТАЛ '!BE19+'IV КВАРТАЛ и СВОД V-мов и $$ '!BE19</f>
        <v>472</v>
      </c>
      <c r="DT19" s="82">
        <f>' I КВАРТАЛ'!BF19+'II КВАРТАЛ '!BF19+' III КВАРТАЛ '!BF19+'IV КВАРТАЛ и СВОД V-мов и $$ '!BF19</f>
        <v>1508</v>
      </c>
      <c r="DU19" s="106">
        <f>' I КВАРТАЛ'!BG19+'II КВАРТАЛ '!BG19+' III КВАРТАЛ '!BG19+'IV КВАРТАЛ и СВОД V-мов и $$ '!BG19</f>
        <v>1300338</v>
      </c>
      <c r="DV19" s="49">
        <f>' I КВАРТАЛ'!BH19+'II КВАРТАЛ '!BH19+' III КВАРТАЛ '!BH19+'IV КВАРТАЛ и СВОД V-мов и $$ '!BH19</f>
        <v>309979.56</v>
      </c>
      <c r="DW19" s="49">
        <f>' I КВАРТАЛ'!BI19+'II КВАРТАЛ '!BI19+' III КВАРТАЛ '!BI19+'IV КВАРТАЛ и СВОД V-мов и $$ '!BI19</f>
        <v>990358.44</v>
      </c>
      <c r="DY19" s="65">
        <f t="shared" si="15"/>
        <v>489594</v>
      </c>
      <c r="DZ19" s="90">
        <f t="shared" si="16"/>
        <v>116033</v>
      </c>
      <c r="EA19" s="90">
        <f t="shared" si="17"/>
        <v>373561</v>
      </c>
      <c r="EB19" s="56">
        <f t="shared" si="33"/>
        <v>521935457.41000003</v>
      </c>
      <c r="EC19" s="49">
        <f t="shared" si="34"/>
        <v>118795794.46000001</v>
      </c>
      <c r="ED19" s="49">
        <f t="shared" si="35"/>
        <v>403139662.94999999</v>
      </c>
      <c r="EE19" s="107">
        <f t="shared" si="19"/>
        <v>0</v>
      </c>
      <c r="EF19" s="93">
        <f t="shared" si="36"/>
        <v>489594</v>
      </c>
      <c r="EG19" s="94">
        <f t="shared" si="37"/>
        <v>0</v>
      </c>
      <c r="EH19" s="151"/>
      <c r="EI19" s="152"/>
      <c r="EJ19" s="151"/>
    </row>
    <row r="20" spans="1:140" s="33" customFormat="1" ht="17.25" customHeight="1" x14ac:dyDescent="0.25">
      <c r="A20" s="21" t="s">
        <v>20</v>
      </c>
      <c r="B20" s="51"/>
      <c r="C20" s="31"/>
      <c r="D20" s="31"/>
      <c r="E20" s="137"/>
      <c r="F20" s="3"/>
      <c r="G20" s="3"/>
      <c r="H20" s="51"/>
      <c r="I20" s="31"/>
      <c r="J20" s="31"/>
      <c r="K20" s="53"/>
      <c r="L20" s="3"/>
      <c r="M20" s="3"/>
      <c r="N20" s="51"/>
      <c r="O20" s="32"/>
      <c r="P20" s="32"/>
      <c r="Q20" s="53"/>
      <c r="R20" s="32"/>
      <c r="S20" s="32"/>
      <c r="T20" s="51"/>
      <c r="U20" s="31"/>
      <c r="V20" s="31"/>
      <c r="W20" s="53"/>
      <c r="X20" s="3"/>
      <c r="Y20" s="3"/>
      <c r="Z20" s="51"/>
      <c r="AA20" s="31"/>
      <c r="AB20" s="31"/>
      <c r="AC20" s="53"/>
      <c r="AD20" s="3"/>
      <c r="AE20" s="3"/>
      <c r="AF20" s="51"/>
      <c r="AG20" s="31"/>
      <c r="AH20" s="31"/>
      <c r="AI20" s="53"/>
      <c r="AJ20" s="3"/>
      <c r="AK20" s="3"/>
      <c r="AL20" s="51">
        <f t="shared" si="40"/>
        <v>1050</v>
      </c>
      <c r="AM20" s="148">
        <v>194</v>
      </c>
      <c r="AN20" s="148">
        <v>856</v>
      </c>
      <c r="AO20" s="137">
        <f t="shared" si="51"/>
        <v>14159807.49</v>
      </c>
      <c r="AP20" s="3">
        <v>2616193</v>
      </c>
      <c r="AQ20" s="3">
        <v>11543614.49</v>
      </c>
      <c r="AR20" s="51"/>
      <c r="AS20" s="31"/>
      <c r="AT20" s="31"/>
      <c r="AU20" s="53"/>
      <c r="AV20" s="3"/>
      <c r="AW20" s="3"/>
      <c r="AX20" s="51"/>
      <c r="AY20" s="31"/>
      <c r="AZ20" s="31"/>
      <c r="BA20" s="53"/>
      <c r="BB20" s="3"/>
      <c r="BC20" s="3"/>
      <c r="BD20" s="51">
        <f t="shared" si="52"/>
        <v>666</v>
      </c>
      <c r="BE20" s="31">
        <v>185</v>
      </c>
      <c r="BF20" s="31">
        <v>481</v>
      </c>
      <c r="BG20" s="137">
        <f t="shared" si="48"/>
        <v>765567</v>
      </c>
      <c r="BH20" s="3">
        <v>212657.5</v>
      </c>
      <c r="BI20" s="3">
        <v>552909.5</v>
      </c>
      <c r="BK20" s="55">
        <f t="shared" si="13"/>
        <v>14925374.49</v>
      </c>
      <c r="BL20" s="58">
        <f>' I КВАРТАЛ'!BK20+'II КВАРТАЛ '!BK20+' III КВАРТАЛ '!BK20+'IV КВАРТАЛ и СВОД V-мов и $$ '!BK20</f>
        <v>65972802.419999994</v>
      </c>
      <c r="BM20" s="99">
        <v>65972802.438871264</v>
      </c>
      <c r="BN20" s="99">
        <f t="shared" si="14"/>
        <v>-1.887127012014389E-2</v>
      </c>
      <c r="BO20" s="99"/>
      <c r="BP20" s="83">
        <f t="shared" si="23"/>
        <v>0</v>
      </c>
      <c r="BQ20" s="82">
        <f>' I КВАРТАЛ'!C20+'II КВАРТАЛ '!C20+' III КВАРТАЛ '!C20+'IV КВАРТАЛ и СВОД V-мов и $$ '!C20</f>
        <v>0</v>
      </c>
      <c r="BR20" s="82">
        <f>' I КВАРТАЛ'!D20+'II КВАРТАЛ '!D20+' III КВАРТАЛ '!D20+'IV КВАРТАЛ и СВОД V-мов и $$ '!D20</f>
        <v>0</v>
      </c>
      <c r="BS20" s="106">
        <f>' I КВАРТАЛ'!E20+'II КВАРТАЛ '!E20+' III КВАРТАЛ '!E20+'IV КВАРТАЛ и СВОД V-мов и $$ '!E20</f>
        <v>0</v>
      </c>
      <c r="BT20" s="49">
        <f>' I КВАРТАЛ'!F20+'II КВАРТАЛ '!F20+' III КВАРТАЛ '!F20+'IV КВАРТАЛ и СВОД V-мов и $$ '!F20</f>
        <v>0</v>
      </c>
      <c r="BU20" s="49">
        <f>' I КВАРТАЛ'!G20+'II КВАРТАЛ '!G20+' III КВАРТАЛ '!G20+'IV КВАРТАЛ и СВОД V-мов и $$ '!G20</f>
        <v>0</v>
      </c>
      <c r="BV20" s="83">
        <f t="shared" si="24"/>
        <v>0</v>
      </c>
      <c r="BW20" s="82">
        <f>' I КВАРТАЛ'!I20+'II КВАРТАЛ '!I20+' III КВАРТАЛ '!I20+'IV КВАРТАЛ и СВОД V-мов и $$ '!I20</f>
        <v>0</v>
      </c>
      <c r="BX20" s="82">
        <f>' I КВАРТАЛ'!J20+'II КВАРТАЛ '!J20+' III КВАРТАЛ '!J20+'IV КВАРТАЛ и СВОД V-мов и $$ '!J20</f>
        <v>0</v>
      </c>
      <c r="BY20" s="106">
        <f>' I КВАРТАЛ'!K20+'II КВАРТАЛ '!K20+' III КВАРТАЛ '!K20+'IV КВАРТАЛ и СВОД V-мов и $$ '!K20</f>
        <v>0</v>
      </c>
      <c r="BZ20" s="49">
        <f>' I КВАРТАЛ'!L20+'II КВАРТАЛ '!L20+' III КВАРТАЛ '!L20+'IV КВАРТАЛ и СВОД V-мов и $$ '!L20</f>
        <v>0</v>
      </c>
      <c r="CA20" s="49">
        <f>' I КВАРТАЛ'!M20+'II КВАРТАЛ '!M20+' III КВАРТАЛ '!M20+'IV КВАРТАЛ и СВОД V-мов и $$ '!M20</f>
        <v>0</v>
      </c>
      <c r="CB20" s="83">
        <f t="shared" si="25"/>
        <v>0</v>
      </c>
      <c r="CC20" s="82">
        <f>' I КВАРТАЛ'!O20+'II КВАРТАЛ '!O20+' III КВАРТАЛ '!O20+'IV КВАРТАЛ и СВОД V-мов и $$ '!O20</f>
        <v>0</v>
      </c>
      <c r="CD20" s="82">
        <f>' I КВАРТАЛ'!P20+'II КВАРТАЛ '!P20+' III КВАРТАЛ '!P20+'IV КВАРТАЛ и СВОД V-мов и $$ '!P20</f>
        <v>0</v>
      </c>
      <c r="CE20" s="106">
        <f>' I КВАРТАЛ'!Q20+'II КВАРТАЛ '!Q20+' III КВАРТАЛ '!Q20+'IV КВАРТАЛ и СВОД V-мов и $$ '!Q20</f>
        <v>0</v>
      </c>
      <c r="CF20" s="49">
        <f>' I КВАРТАЛ'!R20+'II КВАРТАЛ '!R20+' III КВАРТАЛ '!R20+'IV КВАРТАЛ и СВОД V-мов и $$ '!R20</f>
        <v>0</v>
      </c>
      <c r="CG20" s="49">
        <f>' I КВАРТАЛ'!S20+'II КВАРТАЛ '!S20+' III КВАРТАЛ '!S20+'IV КВАРТАЛ и СВОД V-мов и $$ '!S20</f>
        <v>0</v>
      </c>
      <c r="CH20" s="83">
        <f t="shared" si="26"/>
        <v>0</v>
      </c>
      <c r="CI20" s="82">
        <f>' I КВАРТАЛ'!U20+'II КВАРТАЛ '!U20+' III КВАРТАЛ '!U20+'IV КВАРТАЛ и СВОД V-мов и $$ '!U20</f>
        <v>0</v>
      </c>
      <c r="CJ20" s="82">
        <f>' I КВАРТАЛ'!V20+'II КВАРТАЛ '!V20+' III КВАРТАЛ '!V20+'IV КВАРТАЛ и СВОД V-мов и $$ '!V20</f>
        <v>0</v>
      </c>
      <c r="CK20" s="106">
        <f>' I КВАРТАЛ'!W20+'II КВАРТАЛ '!W20+' III КВАРТАЛ '!W20+'IV КВАРТАЛ и СВОД V-мов и $$ '!W20</f>
        <v>0</v>
      </c>
      <c r="CL20" s="49">
        <f>' I КВАРТАЛ'!X20+'II КВАРТАЛ '!X20+' III КВАРТАЛ '!X20+'IV КВАРТАЛ и СВОД V-мов и $$ '!X20</f>
        <v>0</v>
      </c>
      <c r="CM20" s="49">
        <f>' I КВАРТАЛ'!Y20+'II КВАРТАЛ '!Y20+' III КВАРТАЛ '!Y20+'IV КВАРТАЛ и СВОД V-мов и $$ '!Y20</f>
        <v>0</v>
      </c>
      <c r="CN20" s="83">
        <f t="shared" si="27"/>
        <v>0</v>
      </c>
      <c r="CO20" s="82">
        <f>' I КВАРТАЛ'!AA20+'II КВАРТАЛ '!AA20+' III КВАРТАЛ '!AA20+'IV КВАРТАЛ и СВОД V-мов и $$ '!AA20</f>
        <v>0</v>
      </c>
      <c r="CP20" s="82">
        <f>' I КВАРТАЛ'!AB20+'II КВАРТАЛ '!AB20+' III КВАРТАЛ '!AB20+'IV КВАРТАЛ и СВОД V-мов и $$ '!AB20</f>
        <v>0</v>
      </c>
      <c r="CQ20" s="106">
        <f>' I КВАРТАЛ'!AC20+'II КВАРТАЛ '!AC20+' III КВАРТАЛ '!AC20+'IV КВАРТАЛ и СВОД V-мов и $$ '!AC20</f>
        <v>0</v>
      </c>
      <c r="CR20" s="49">
        <f>' I КВАРТАЛ'!AD20+'II КВАРТАЛ '!AD20+' III КВАРТАЛ '!AD20+'IV КВАРТАЛ и СВОД V-мов и $$ '!AD20</f>
        <v>0</v>
      </c>
      <c r="CS20" s="49">
        <f>' I КВАРТАЛ'!AE20+'II КВАРТАЛ '!AE20+' III КВАРТАЛ '!AE20+'IV КВАРТАЛ и СВОД V-мов и $$ '!AE20</f>
        <v>0</v>
      </c>
      <c r="CT20" s="83">
        <f t="shared" si="28"/>
        <v>0</v>
      </c>
      <c r="CU20" s="82">
        <f>' I КВАРТАЛ'!AG20+'II КВАРТАЛ '!AG20+' III КВАРТАЛ '!AG20+'IV КВАРТАЛ и СВОД V-мов и $$ '!AG20</f>
        <v>0</v>
      </c>
      <c r="CV20" s="82">
        <f>' I КВАРТАЛ'!AH20+'II КВАРТАЛ '!AH20+' III КВАРТАЛ '!AH20+'IV КВАРТАЛ и СВОД V-мов и $$ '!AH20</f>
        <v>0</v>
      </c>
      <c r="CW20" s="106">
        <f>' I КВАРТАЛ'!AI20+'II КВАРТАЛ '!AI20+' III КВАРТАЛ '!AI20+'IV КВАРТАЛ и СВОД V-мов и $$ '!AI20</f>
        <v>0</v>
      </c>
      <c r="CX20" s="49">
        <f>' I КВАРТАЛ'!AJ20+'II КВАРТАЛ '!AJ20+' III КВАРТАЛ '!AJ20+'IV КВАРТАЛ и СВОД V-мов и $$ '!AJ20</f>
        <v>0</v>
      </c>
      <c r="CY20" s="49">
        <f>' I КВАРТАЛ'!AK20+'II КВАРТАЛ '!AK20+' III КВАРТАЛ '!AK20+'IV КВАРТАЛ и СВОД V-мов и $$ '!AK20</f>
        <v>0</v>
      </c>
      <c r="CZ20" s="83">
        <f t="shared" si="29"/>
        <v>4667</v>
      </c>
      <c r="DA20" s="82">
        <f>' I КВАРТАЛ'!AM20+'II КВАРТАЛ '!AM20+' III КВАРТАЛ '!AM20+'IV КВАРТАЛ и СВОД V-мов и $$ '!AM20</f>
        <v>1361</v>
      </c>
      <c r="DB20" s="82">
        <f>' I КВАРТАЛ'!AN20+'II КВАРТАЛ '!AN20+' III КВАРТАЛ '!AN20+'IV КВАРТАЛ и СВОД V-мов и $$ '!AN20</f>
        <v>3306</v>
      </c>
      <c r="DC20" s="106">
        <f>' I КВАРТАЛ'!AO20+'II КВАРТАЛ '!AO20+' III КВАРТАЛ '!AO20+'IV КВАРТАЛ и СВОД V-мов и $$ '!AO20</f>
        <v>62936972.919999994</v>
      </c>
      <c r="DD20" s="49">
        <f>' I КВАРТАЛ'!AP20+'II КВАРТАЛ '!AP20+' III КВАРТАЛ '!AP20+'IV КВАРТАЛ и СВОД V-мов и $$ '!AP20</f>
        <v>18353807.609999999</v>
      </c>
      <c r="DE20" s="49">
        <f>' I КВАРТАЛ'!AQ20+'II КВАРТАЛ '!AQ20+' III КВАРТАЛ '!AQ20+'IV КВАРТАЛ и СВОД V-мов и $$ '!AQ20</f>
        <v>44583165.310000002</v>
      </c>
      <c r="DF20" s="83">
        <f t="shared" si="30"/>
        <v>0</v>
      </c>
      <c r="DG20" s="82">
        <f>' I КВАРТАЛ'!AS20+'II КВАРТАЛ '!AS20+' III КВАРТАЛ '!AS20+'IV КВАРТАЛ и СВОД V-мов и $$ '!AS20</f>
        <v>0</v>
      </c>
      <c r="DH20" s="82">
        <f>' I КВАРТАЛ'!AT20+'II КВАРТАЛ '!AT20+' III КВАРТАЛ '!AT20+'IV КВАРТАЛ и СВОД V-мов и $$ '!AT20</f>
        <v>0</v>
      </c>
      <c r="DI20" s="106">
        <f>' I КВАРТАЛ'!AU20+'II КВАРТАЛ '!AU20+' III КВАРТАЛ '!AU20+'IV КВАРТАЛ и СВОД V-мов и $$ '!AU20</f>
        <v>0</v>
      </c>
      <c r="DJ20" s="49">
        <f>' I КВАРТАЛ'!AV20+'II КВАРТАЛ '!AV20+' III КВАРТАЛ '!AV20+'IV КВАРТАЛ и СВОД V-мов и $$ '!AV20</f>
        <v>0</v>
      </c>
      <c r="DK20" s="49">
        <f>' I КВАРТАЛ'!AW20+'II КВАРТАЛ '!AW20+' III КВАРТАЛ '!AW20+'IV КВАРТАЛ и СВОД V-мов и $$ '!AW20</f>
        <v>0</v>
      </c>
      <c r="DL20" s="83">
        <f t="shared" si="31"/>
        <v>0</v>
      </c>
      <c r="DM20" s="82">
        <f>' I КВАРТАЛ'!AY20+'II КВАРТАЛ '!AY20+' III КВАРТАЛ '!AY20+'IV КВАРТАЛ и СВОД V-мов и $$ '!AY20</f>
        <v>0</v>
      </c>
      <c r="DN20" s="82">
        <f>' I КВАРТАЛ'!AZ20+'II КВАРТАЛ '!AZ20+' III КВАРТАЛ '!AZ20+'IV КВАРТАЛ и СВОД V-мов и $$ '!AZ20</f>
        <v>0</v>
      </c>
      <c r="DO20" s="106">
        <f>' I КВАРТАЛ'!BA20+'II КВАРТАЛ '!BA20+' III КВАРТАЛ '!BA20+'IV КВАРТАЛ и СВОД V-мов и $$ '!BA20</f>
        <v>0</v>
      </c>
      <c r="DP20" s="49">
        <f>' I КВАРТАЛ'!BB20+'II КВАРТАЛ '!BB20+' III КВАРТАЛ '!BB20+'IV КВАРТАЛ и СВОД V-мов и $$ '!BB20</f>
        <v>0</v>
      </c>
      <c r="DQ20" s="49">
        <f>' I КВАРТАЛ'!BC20+'II КВАРТАЛ '!BC20+' III КВАРТАЛ '!BC20+'IV КВАРТАЛ и СВОД V-мов и $$ '!BC20</f>
        <v>0</v>
      </c>
      <c r="DR20" s="83">
        <f t="shared" si="32"/>
        <v>2641</v>
      </c>
      <c r="DS20" s="82">
        <f>' I КВАРТАЛ'!BE20+'II КВАРТАЛ '!BE20+' III КВАРТАЛ '!BE20+'IV КВАРТАЛ и СВОД V-мов и $$ '!BE20</f>
        <v>734</v>
      </c>
      <c r="DT20" s="82">
        <f>' I КВАРТАЛ'!BF20+'II КВАРТАЛ '!BF20+' III КВАРТАЛ '!BF20+'IV КВАРТАЛ и СВОД V-мов и $$ '!BF20</f>
        <v>1907</v>
      </c>
      <c r="DU20" s="106">
        <f>' I КВАРТАЛ'!BG20+'II КВАРТАЛ '!BG20+' III КВАРТАЛ '!BG20+'IV КВАРТАЛ и СВОД V-мов и $$ '!BG20</f>
        <v>3035829.5</v>
      </c>
      <c r="DV20" s="49">
        <f>' I КВАРТАЛ'!BH20+'II КВАРТАЛ '!BH20+' III КВАРТАЛ '!BH20+'IV КВАРТАЛ и СВОД V-мов и $$ '!BH20</f>
        <v>843733</v>
      </c>
      <c r="DW20" s="49">
        <f>' I КВАРТАЛ'!BI20+'II КВАРТАЛ '!BI20+' III КВАРТАЛ '!BI20+'IV КВАРТАЛ и СВОД V-мов и $$ '!BI20</f>
        <v>2192096.5</v>
      </c>
      <c r="DY20" s="65">
        <f t="shared" si="15"/>
        <v>7308</v>
      </c>
      <c r="DZ20" s="90">
        <f t="shared" si="16"/>
        <v>2095</v>
      </c>
      <c r="EA20" s="90">
        <f t="shared" si="17"/>
        <v>5213</v>
      </c>
      <c r="EB20" s="56">
        <f t="shared" si="33"/>
        <v>65972802.419999994</v>
      </c>
      <c r="EC20" s="49">
        <f t="shared" si="34"/>
        <v>19197540.609999999</v>
      </c>
      <c r="ED20" s="49">
        <f t="shared" si="35"/>
        <v>46775261.810000002</v>
      </c>
      <c r="EE20" s="107">
        <f t="shared" si="19"/>
        <v>0</v>
      </c>
      <c r="EF20" s="93">
        <f t="shared" si="36"/>
        <v>7308</v>
      </c>
      <c r="EG20" s="94">
        <f t="shared" si="37"/>
        <v>0</v>
      </c>
      <c r="EH20" s="151"/>
      <c r="EI20" s="152"/>
      <c r="EJ20" s="151"/>
    </row>
    <row r="21" spans="1:140" s="33" customFormat="1" ht="15" x14ac:dyDescent="0.25">
      <c r="A21" s="21" t="s">
        <v>21</v>
      </c>
      <c r="B21" s="48">
        <f t="shared" ref="B21:B25" si="53">C21+D21</f>
        <v>440</v>
      </c>
      <c r="C21" s="148">
        <v>10</v>
      </c>
      <c r="D21" s="148">
        <v>430</v>
      </c>
      <c r="E21" s="137">
        <f t="shared" ref="E21:E32" si="54">F21+G21</f>
        <v>735633.79999999993</v>
      </c>
      <c r="F21" s="3">
        <v>16718.95</v>
      </c>
      <c r="G21" s="3">
        <v>718914.85</v>
      </c>
      <c r="H21" s="51">
        <f t="shared" si="49"/>
        <v>616</v>
      </c>
      <c r="I21" s="148">
        <v>8</v>
      </c>
      <c r="J21" s="148">
        <v>608</v>
      </c>
      <c r="K21" s="137">
        <f t="shared" ref="K21:K32" si="55">L21+M21</f>
        <v>103039.9</v>
      </c>
      <c r="L21" s="3">
        <v>1338.18</v>
      </c>
      <c r="M21" s="3">
        <v>101701.72</v>
      </c>
      <c r="N21" s="51"/>
      <c r="O21" s="32"/>
      <c r="P21" s="32"/>
      <c r="Q21" s="53"/>
      <c r="R21" s="32"/>
      <c r="S21" s="32"/>
      <c r="T21" s="51">
        <f t="shared" si="50"/>
        <v>488</v>
      </c>
      <c r="U21" s="31">
        <v>12</v>
      </c>
      <c r="V21" s="31">
        <v>476</v>
      </c>
      <c r="W21" s="137">
        <f t="shared" ref="W21:W32" si="56">X21+Y21</f>
        <v>500430.57999999996</v>
      </c>
      <c r="X21" s="3">
        <v>12305.67</v>
      </c>
      <c r="Y21" s="3">
        <v>488124.91</v>
      </c>
      <c r="Z21" s="51">
        <f t="shared" si="45"/>
        <v>1740</v>
      </c>
      <c r="AA21" s="148">
        <v>20</v>
      </c>
      <c r="AB21" s="148">
        <v>1720</v>
      </c>
      <c r="AC21" s="137">
        <f t="shared" ref="AC21:AC32" si="57">AD21+AE21</f>
        <v>1195634.75</v>
      </c>
      <c r="AD21" s="3">
        <v>13742.93</v>
      </c>
      <c r="AE21" s="3">
        <v>1181891.82</v>
      </c>
      <c r="AF21" s="51">
        <f t="shared" si="46"/>
        <v>870</v>
      </c>
      <c r="AG21" s="148">
        <v>3</v>
      </c>
      <c r="AH21" s="148">
        <v>867</v>
      </c>
      <c r="AI21" s="137">
        <f t="shared" ref="AI21:AI32" si="58">AJ21+AK21</f>
        <v>480137.84</v>
      </c>
      <c r="AJ21" s="3">
        <v>1655.65</v>
      </c>
      <c r="AK21" s="3">
        <v>478482.19</v>
      </c>
      <c r="AL21" s="51">
        <f t="shared" si="40"/>
        <v>111</v>
      </c>
      <c r="AM21" s="148">
        <v>1</v>
      </c>
      <c r="AN21" s="148">
        <v>110</v>
      </c>
      <c r="AO21" s="137">
        <f t="shared" si="51"/>
        <v>1730484.3</v>
      </c>
      <c r="AP21" s="3">
        <v>15589.95</v>
      </c>
      <c r="AQ21" s="3">
        <v>1714894.35</v>
      </c>
      <c r="AR21" s="51">
        <f t="shared" si="22"/>
        <v>66</v>
      </c>
      <c r="AS21" s="31">
        <v>2</v>
      </c>
      <c r="AT21" s="31">
        <v>64</v>
      </c>
      <c r="AU21" s="137">
        <f t="shared" ref="AU21:AU32" si="59">AV21+AW21</f>
        <v>416626.25</v>
      </c>
      <c r="AV21" s="3">
        <v>12625.04</v>
      </c>
      <c r="AW21" s="3">
        <v>404001.21</v>
      </c>
      <c r="AX21" s="51"/>
      <c r="AY21" s="31"/>
      <c r="AZ21" s="31"/>
      <c r="BA21" s="53"/>
      <c r="BB21" s="3"/>
      <c r="BC21" s="3"/>
      <c r="BD21" s="51">
        <f t="shared" si="52"/>
        <v>50</v>
      </c>
      <c r="BE21" s="31">
        <v>4</v>
      </c>
      <c r="BF21" s="31">
        <v>46</v>
      </c>
      <c r="BG21" s="137">
        <f t="shared" si="48"/>
        <v>35066</v>
      </c>
      <c r="BH21" s="3">
        <v>2805.28</v>
      </c>
      <c r="BI21" s="3">
        <v>32260.720000000001</v>
      </c>
      <c r="BK21" s="55">
        <f t="shared" si="13"/>
        <v>5197053.42</v>
      </c>
      <c r="BL21" s="58">
        <f>' I КВАРТАЛ'!BK21+'II КВАРТАЛ '!BK21+' III КВАРТАЛ '!BK21+'IV КВАРТАЛ и СВОД V-мов и $$ '!BK21</f>
        <v>20364066.280000001</v>
      </c>
      <c r="BM21" s="99">
        <v>20364066.273095444</v>
      </c>
      <c r="BN21" s="99">
        <f t="shared" si="14"/>
        <v>6.9045573472976685E-3</v>
      </c>
      <c r="BO21" s="99"/>
      <c r="BP21" s="83">
        <f t="shared" si="23"/>
        <v>1632</v>
      </c>
      <c r="BQ21" s="82">
        <f>' I КВАРТАЛ'!C21+'II КВАРТАЛ '!C21+' III КВАРТАЛ '!C21+'IV КВАРТАЛ и СВОД V-мов и $$ '!C21</f>
        <v>51</v>
      </c>
      <c r="BR21" s="82">
        <f>' I КВАРТАЛ'!D21+'II КВАРТАЛ '!D21+' III КВАРТАЛ '!D21+'IV КВАРТАЛ и СВОД V-мов и $$ '!D21</f>
        <v>1581</v>
      </c>
      <c r="BS21" s="106">
        <f>' I КВАРТАЛ'!E21+'II КВАРТАЛ '!E21+' III КВАРТАЛ '!E21+'IV КВАРТАЛ и СВОД V-мов и $$ '!E21</f>
        <v>2728532.63</v>
      </c>
      <c r="BT21" s="49">
        <f>' I КВАРТАЛ'!F21+'II КВАРТАЛ '!F21+' III КВАРТАЛ '!F21+'IV КВАРТАЛ и СВОД V-мов и $$ '!F21</f>
        <v>85266.64</v>
      </c>
      <c r="BU21" s="49">
        <f>' I КВАРТАЛ'!G21+'II КВАРТАЛ '!G21+' III КВАРТАЛ '!G21+'IV КВАРТАЛ и СВОД V-мов и $$ '!G21</f>
        <v>2643265.9900000002</v>
      </c>
      <c r="BV21" s="83">
        <f t="shared" si="24"/>
        <v>2371</v>
      </c>
      <c r="BW21" s="82">
        <f>' I КВАРТАЛ'!I21+'II КВАРТАЛ '!I21+' III КВАРТАЛ '!I21+'IV КВАРТАЛ и СВОД V-мов и $$ '!I21</f>
        <v>45</v>
      </c>
      <c r="BX21" s="82">
        <f>' I КВАРТАЛ'!J21+'II КВАРТАЛ '!J21+' III КВАРТАЛ '!J21+'IV КВАРТАЛ и СВОД V-мов и $$ '!J21</f>
        <v>2326</v>
      </c>
      <c r="BY21" s="106">
        <f>' I КВАРТАЛ'!K21+'II КВАРТАЛ '!K21+' III КВАРТАЛ '!K21+'IV КВАРТАЛ и СВОД V-мов и $$ '!K21</f>
        <v>403415.91000000003</v>
      </c>
      <c r="BZ21" s="49">
        <f>' I КВАРТАЛ'!L21+'II КВАРТАЛ '!L21+' III КВАРТАЛ '!L21+'IV КВАРТАЛ и СВОД V-мов и $$ '!L21</f>
        <v>7708.89</v>
      </c>
      <c r="CA21" s="49">
        <f>' I КВАРТАЛ'!M21+'II КВАРТАЛ '!M21+' III КВАРТАЛ '!M21+'IV КВАРТАЛ и СВОД V-мов и $$ '!M21</f>
        <v>395707.02</v>
      </c>
      <c r="CB21" s="83">
        <f t="shared" si="25"/>
        <v>0</v>
      </c>
      <c r="CC21" s="82">
        <f>' I КВАРТАЛ'!O21+'II КВАРТАЛ '!O21+' III КВАРТАЛ '!O21+'IV КВАРТАЛ и СВОД V-мов и $$ '!O21</f>
        <v>0</v>
      </c>
      <c r="CD21" s="82">
        <f>' I КВАРТАЛ'!P21+'II КВАРТАЛ '!P21+' III КВАРТАЛ '!P21+'IV КВАРТАЛ и СВОД V-мов и $$ '!P21</f>
        <v>0</v>
      </c>
      <c r="CE21" s="106">
        <f>' I КВАРТАЛ'!Q21+'II КВАРТАЛ '!Q21+' III КВАРТАЛ '!Q21+'IV КВАРТАЛ и СВОД V-мов и $$ '!Q21</f>
        <v>0</v>
      </c>
      <c r="CF21" s="49">
        <f>' I КВАРТАЛ'!R21+'II КВАРТАЛ '!R21+' III КВАРТАЛ '!R21+'IV КВАРТАЛ и СВОД V-мов и $$ '!R21</f>
        <v>0</v>
      </c>
      <c r="CG21" s="49">
        <f>' I КВАРТАЛ'!S21+'II КВАРТАЛ '!S21+' III КВАРТАЛ '!S21+'IV КВАРТАЛ и СВОД V-мов и $$ '!S21</f>
        <v>0</v>
      </c>
      <c r="CH21" s="83">
        <f t="shared" si="26"/>
        <v>2078</v>
      </c>
      <c r="CI21" s="82">
        <f>' I КВАРТАЛ'!U21+'II КВАРТАЛ '!U21+' III КВАРТАЛ '!U21+'IV КВАРТАЛ и СВОД V-мов и $$ '!U21</f>
        <v>52</v>
      </c>
      <c r="CJ21" s="82">
        <f>' I КВАРТАЛ'!V21+'II КВАРТАЛ '!V21+' III КВАРТАЛ '!V21+'IV КВАРТАЛ и СВОД V-мов и $$ '!V21</f>
        <v>2026</v>
      </c>
      <c r="CK21" s="106">
        <f>' I КВАРТАЛ'!W21+'II КВАРТАЛ '!W21+' III КВАРТАЛ '!W21+'IV КВАРТАЛ и СВОД V-мов и $$ '!W21</f>
        <v>2156018.25</v>
      </c>
      <c r="CL21" s="49">
        <f>' I КВАРТАЛ'!X21+'II КВАРТАЛ '!X21+' III КВАРТАЛ '!X21+'IV КВАРТАЛ и СВОД V-мов и $$ '!X21</f>
        <v>53950.61</v>
      </c>
      <c r="CM21" s="49">
        <f>' I КВАРТАЛ'!Y21+'II КВАРТАЛ '!Y21+' III КВАРТАЛ '!Y21+'IV КВАРТАЛ и СВОД V-мов и $$ '!Y21</f>
        <v>2102067.64</v>
      </c>
      <c r="CN21" s="83">
        <f t="shared" si="27"/>
        <v>6560</v>
      </c>
      <c r="CO21" s="82">
        <f>' I КВАРТАЛ'!AA21+'II КВАРТАЛ '!AA21+' III КВАРТАЛ '!AA21+'IV КВАРТАЛ и СВОД V-мов и $$ '!AA21</f>
        <v>149</v>
      </c>
      <c r="CP21" s="82">
        <f>' I КВАРТАЛ'!AB21+'II КВАРТАЛ '!AB21+' III КВАРТАЛ '!AB21+'IV КВАРТАЛ и СВОД V-мов и $$ '!AB21</f>
        <v>6411</v>
      </c>
      <c r="CQ21" s="106">
        <f>' I КВАРТАЛ'!AC21+'II КВАРТАЛ '!AC21+' III КВАРТАЛ '!AC21+'IV КВАРТАЛ и СВОД V-мов и $$ '!AC21</f>
        <v>4372749.78</v>
      </c>
      <c r="CR21" s="49">
        <f>' I КВАРТАЛ'!AD21+'II КВАРТАЛ '!AD21+' III КВАРТАЛ '!AD21+'IV КВАРТАЛ и СВОД V-мов и $$ '!AD21</f>
        <v>98862.110000000015</v>
      </c>
      <c r="CS21" s="49">
        <f>' I КВАРТАЛ'!AE21+'II КВАРТАЛ '!AE21+' III КВАРТАЛ '!AE21+'IV КВАРТАЛ и СВОД V-мов и $$ '!AE21</f>
        <v>4273887.6700000009</v>
      </c>
      <c r="CT21" s="83">
        <f t="shared" si="28"/>
        <v>3319</v>
      </c>
      <c r="CU21" s="82">
        <f>' I КВАРТАЛ'!AG21+'II КВАРТАЛ '!AG21+' III КВАРТАЛ '!AG21+'IV КВАРТАЛ и СВОД V-мов и $$ '!AG21</f>
        <v>59</v>
      </c>
      <c r="CV21" s="82">
        <f>' I КВАРТАЛ'!AH21+'II КВАРТАЛ '!AH21+' III КВАРТАЛ '!AH21+'IV КВАРТАЛ и СВОД V-мов и $$ '!AH21</f>
        <v>3260</v>
      </c>
      <c r="CW21" s="106">
        <f>' I КВАРТАЛ'!AI21+'II КВАРТАЛ '!AI21+' III КВАРТАЛ '!AI21+'IV КВАРТАЛ и СВОД V-мов и $$ '!AI21</f>
        <v>1845306.1900000002</v>
      </c>
      <c r="CX21" s="49">
        <f>' I КВАРТАЛ'!AJ21+'II КВАРТАЛ '!AJ21+' III КВАРТАЛ '!AJ21+'IV КВАРТАЛ и СВОД V-мов и $$ '!AJ21</f>
        <v>32853.69</v>
      </c>
      <c r="CY21" s="49">
        <f>' I КВАРТАЛ'!AK21+'II КВАРТАЛ '!AK21+' III КВАРТАЛ '!AK21+'IV КВАРТАЛ и СВОД V-мов и $$ '!AK21</f>
        <v>1812452.5</v>
      </c>
      <c r="CZ21" s="83">
        <f t="shared" si="29"/>
        <v>451</v>
      </c>
      <c r="DA21" s="82">
        <f>' I КВАРТАЛ'!AM21+'II КВАРТАЛ '!AM21+' III КВАРТАЛ '!AM21+'IV КВАРТАЛ и СВОД V-мов и $$ '!AM21</f>
        <v>3</v>
      </c>
      <c r="DB21" s="82">
        <f>' I КВАРТАЛ'!AN21+'II КВАРТАЛ '!AN21+' III КВАРТАЛ '!AN21+'IV КВАРТАЛ и СВОД V-мов и $$ '!AN21</f>
        <v>448</v>
      </c>
      <c r="DC21" s="106">
        <f>' I КВАРТАЛ'!AO21+'II КВАРТАЛ '!AO21+' III КВАРТАЛ '!AO21+'IV КВАРТАЛ и СВОД V-мов и $$ '!AO21</f>
        <v>7028460.4799999995</v>
      </c>
      <c r="DD21" s="49">
        <f>' I КВАРТАЛ'!AP21+'II КВАРТАЛ '!AP21+' III КВАРТАЛ '!AP21+'IV КВАРТАЛ и СВОД V-мов и $$ '!AP21</f>
        <v>46769.850000000006</v>
      </c>
      <c r="DE21" s="49">
        <f>' I КВАРТАЛ'!AQ21+'II КВАРТАЛ '!AQ21+' III КВАРТАЛ '!AQ21+'IV КВАРТАЛ и СВОД V-мов и $$ '!AQ21</f>
        <v>6981690.629999999</v>
      </c>
      <c r="DF21" s="83">
        <f t="shared" si="30"/>
        <v>270</v>
      </c>
      <c r="DG21" s="82">
        <f>' I КВАРТАЛ'!AS21+'II КВАРТАЛ '!AS21+' III КВАРТАЛ '!AS21+'IV КВАРТАЛ и СВОД V-мов и $$ '!AS21</f>
        <v>8</v>
      </c>
      <c r="DH21" s="82">
        <f>' I КВАРТАЛ'!AT21+'II КВАРТАЛ '!AT21+' III КВАРТАЛ '!AT21+'IV КВАРТАЛ и СВОД V-мов и $$ '!AT21</f>
        <v>262</v>
      </c>
      <c r="DI21" s="106">
        <f>' I КВАРТАЛ'!AU21+'II КВАРТАЛ '!AU21+' III КВАРТАЛ '!AU21+'IV КВАРТАЛ и СВОД V-мов и $$ '!AU21</f>
        <v>1702644.1199999999</v>
      </c>
      <c r="DJ21" s="49">
        <f>' I КВАРТАЛ'!AV21+'II КВАРТАЛ '!AV21+' III КВАРТАЛ '!AV21+'IV КВАРТАЛ и СВОД V-мов и $$ '!AV21</f>
        <v>50449.23</v>
      </c>
      <c r="DK21" s="49">
        <f>' I КВАРТАЛ'!AW21+'II КВАРТАЛ '!AW21+' III КВАРТАЛ '!AW21+'IV КВАРТАЛ и СВОД V-мов и $$ '!AW21</f>
        <v>1652194.89</v>
      </c>
      <c r="DL21" s="83">
        <f t="shared" si="31"/>
        <v>0</v>
      </c>
      <c r="DM21" s="82">
        <f>' I КВАРТАЛ'!AY21+'II КВАРТАЛ '!AY21+' III КВАРТАЛ '!AY21+'IV КВАРТАЛ и СВОД V-мов и $$ '!AY21</f>
        <v>0</v>
      </c>
      <c r="DN21" s="82">
        <f>' I КВАРТАЛ'!AZ21+'II КВАРТАЛ '!AZ21+' III КВАРТАЛ '!AZ21+'IV КВАРТАЛ и СВОД V-мов и $$ '!AZ21</f>
        <v>0</v>
      </c>
      <c r="DO21" s="106">
        <f>' I КВАРТАЛ'!BA21+'II КВАРТАЛ '!BA21+' III КВАРТАЛ '!BA21+'IV КВАРТАЛ и СВОД V-мов и $$ '!BA21</f>
        <v>0</v>
      </c>
      <c r="DP21" s="49">
        <f>' I КВАРТАЛ'!BB21+'II КВАРТАЛ '!BB21+' III КВАРТАЛ '!BB21+'IV КВАРТАЛ и СВОД V-мов и $$ '!BB21</f>
        <v>0</v>
      </c>
      <c r="DQ21" s="49">
        <f>' I КВАРТАЛ'!BC21+'II КВАРТАЛ '!BC21+' III КВАРТАЛ '!BC21+'IV КВАРТАЛ и СВОД V-мов и $$ '!BC21</f>
        <v>0</v>
      </c>
      <c r="DR21" s="83">
        <f t="shared" si="32"/>
        <v>181</v>
      </c>
      <c r="DS21" s="82">
        <f>' I КВАРТАЛ'!BE21+'II КВАРТАЛ '!BE21+' III КВАРТАЛ '!BE21+'IV КВАРТАЛ и СВОД V-мов и $$ '!BE21</f>
        <v>14</v>
      </c>
      <c r="DT21" s="82">
        <f>' I КВАРТАЛ'!BF21+'II КВАРТАЛ '!BF21+' III КВАРТАЛ '!BF21+'IV КВАРТАЛ и СВОД V-мов и $$ '!BF21</f>
        <v>167</v>
      </c>
      <c r="DU21" s="106">
        <f>' I КВАРТАЛ'!BG21+'II КВАРТАЛ '!BG21+' III КВАРТАЛ '!BG21+'IV КВАРТАЛ и СВОД V-мов и $$ '!BG21</f>
        <v>126938.92</v>
      </c>
      <c r="DV21" s="49">
        <f>' I КВАРТАЛ'!BH21+'II КВАРТАЛ '!BH21+' III КВАРТАЛ '!BH21+'IV КВАРТАЛ и СВОД V-мов и $$ '!BH21</f>
        <v>9818.4800000000014</v>
      </c>
      <c r="DW21" s="49">
        <f>' I КВАРТАЛ'!BI21+'II КВАРТАЛ '!BI21+' III КВАРТАЛ '!BI21+'IV КВАРТАЛ и СВОД V-мов и $$ '!BI21</f>
        <v>117120.44</v>
      </c>
      <c r="DY21" s="65">
        <f t="shared" si="15"/>
        <v>16862</v>
      </c>
      <c r="DZ21" s="90">
        <f t="shared" si="16"/>
        <v>381</v>
      </c>
      <c r="EA21" s="90">
        <f t="shared" si="17"/>
        <v>16481</v>
      </c>
      <c r="EB21" s="56">
        <f t="shared" si="33"/>
        <v>20364066.280000001</v>
      </c>
      <c r="EC21" s="49">
        <f t="shared" si="34"/>
        <v>385679.5</v>
      </c>
      <c r="ED21" s="49">
        <f t="shared" si="35"/>
        <v>19978386.780000001</v>
      </c>
      <c r="EE21" s="107">
        <f t="shared" si="19"/>
        <v>0</v>
      </c>
      <c r="EF21" s="93">
        <f t="shared" si="36"/>
        <v>16862</v>
      </c>
      <c r="EG21" s="94">
        <f t="shared" si="37"/>
        <v>0</v>
      </c>
      <c r="EH21" s="151"/>
      <c r="EI21" s="153"/>
      <c r="EJ21" s="151"/>
    </row>
    <row r="22" spans="1:140" s="33" customFormat="1" ht="15" x14ac:dyDescent="0.25">
      <c r="A22" s="21" t="s">
        <v>82</v>
      </c>
      <c r="B22" s="48">
        <f t="shared" si="53"/>
        <v>2412</v>
      </c>
      <c r="C22" s="148">
        <v>533</v>
      </c>
      <c r="D22" s="148">
        <v>1879</v>
      </c>
      <c r="E22" s="137">
        <f t="shared" si="54"/>
        <v>4032610.7300000004</v>
      </c>
      <c r="F22" s="3">
        <v>891120.03</v>
      </c>
      <c r="G22" s="3">
        <v>3141490.7</v>
      </c>
      <c r="H22" s="51">
        <f t="shared" si="49"/>
        <v>2907</v>
      </c>
      <c r="I22" s="148">
        <v>670</v>
      </c>
      <c r="J22" s="148">
        <v>2237</v>
      </c>
      <c r="K22" s="137">
        <f t="shared" si="55"/>
        <v>247197.26</v>
      </c>
      <c r="L22" s="3">
        <v>56973.57</v>
      </c>
      <c r="M22" s="3">
        <v>190223.69</v>
      </c>
      <c r="N22" s="51"/>
      <c r="O22" s="32"/>
      <c r="P22" s="32"/>
      <c r="Q22" s="53"/>
      <c r="R22" s="32"/>
      <c r="S22" s="32"/>
      <c r="T22" s="51">
        <f t="shared" si="50"/>
        <v>3536</v>
      </c>
      <c r="U22" s="31">
        <v>1210</v>
      </c>
      <c r="V22" s="31">
        <v>2326</v>
      </c>
      <c r="W22" s="137">
        <f t="shared" si="56"/>
        <v>3222181.58</v>
      </c>
      <c r="X22" s="3">
        <v>1102613.04</v>
      </c>
      <c r="Y22" s="3">
        <v>2119568.54</v>
      </c>
      <c r="Z22" s="51">
        <f t="shared" si="45"/>
        <v>10264</v>
      </c>
      <c r="AA22" s="148">
        <v>2386</v>
      </c>
      <c r="AB22" s="148">
        <v>7878</v>
      </c>
      <c r="AC22" s="137">
        <f t="shared" si="57"/>
        <v>7538791.4500000002</v>
      </c>
      <c r="AD22" s="3">
        <v>1752489.91</v>
      </c>
      <c r="AE22" s="3">
        <v>5786301.54</v>
      </c>
      <c r="AF22" s="51">
        <f t="shared" si="46"/>
        <v>4020</v>
      </c>
      <c r="AG22" s="148">
        <v>623</v>
      </c>
      <c r="AH22" s="148">
        <v>3397</v>
      </c>
      <c r="AI22" s="137">
        <f t="shared" si="58"/>
        <v>1666535.6500000001</v>
      </c>
      <c r="AJ22" s="3">
        <v>258271.57</v>
      </c>
      <c r="AK22" s="3">
        <v>1408264.08</v>
      </c>
      <c r="AL22" s="51">
        <f t="shared" si="40"/>
        <v>1006</v>
      </c>
      <c r="AM22" s="148">
        <v>241</v>
      </c>
      <c r="AN22" s="148">
        <v>765</v>
      </c>
      <c r="AO22" s="137">
        <f t="shared" si="51"/>
        <v>14814834.789999999</v>
      </c>
      <c r="AP22" s="3">
        <v>3549080.7</v>
      </c>
      <c r="AQ22" s="3">
        <v>11265754.09</v>
      </c>
      <c r="AR22" s="51">
        <f t="shared" si="22"/>
        <v>304</v>
      </c>
      <c r="AS22" s="31">
        <v>83</v>
      </c>
      <c r="AT22" s="31">
        <v>221</v>
      </c>
      <c r="AU22" s="137">
        <f t="shared" si="59"/>
        <v>2347137.0100000002</v>
      </c>
      <c r="AV22" s="3">
        <v>640830.17000000004</v>
      </c>
      <c r="AW22" s="3">
        <v>1706306.84</v>
      </c>
      <c r="AX22" s="51">
        <f>AY22+AZ22</f>
        <v>3865</v>
      </c>
      <c r="AY22" s="31">
        <v>1193</v>
      </c>
      <c r="AZ22" s="31">
        <v>2672</v>
      </c>
      <c r="BA22" s="137">
        <f t="shared" ref="BA22:BA27" si="60">BB22+BC22</f>
        <v>418912.1</v>
      </c>
      <c r="BB22" s="3">
        <v>129304.56</v>
      </c>
      <c r="BC22" s="3">
        <v>289607.53999999998</v>
      </c>
      <c r="BD22" s="51">
        <f t="shared" ref="BD22:BD23" si="61">BE22+BF22</f>
        <v>290</v>
      </c>
      <c r="BE22" s="31">
        <v>90</v>
      </c>
      <c r="BF22" s="31">
        <v>200</v>
      </c>
      <c r="BG22" s="137">
        <f t="shared" si="48"/>
        <v>265538.17</v>
      </c>
      <c r="BH22" s="3">
        <v>82408.399999999994</v>
      </c>
      <c r="BI22" s="3">
        <v>183129.77</v>
      </c>
      <c r="BK22" s="55">
        <f t="shared" si="13"/>
        <v>34553738.740000002</v>
      </c>
      <c r="BL22" s="58">
        <f>' I КВАРТАЛ'!BK22+'II КВАРТАЛ '!BK22+' III КВАРТАЛ '!BK22+'IV КВАРТАЛ и СВОД V-мов и $$ '!BK22</f>
        <v>142073385.30000001</v>
      </c>
      <c r="BM22" s="99">
        <v>142073385.29555678</v>
      </c>
      <c r="BN22" s="99">
        <f t="shared" si="14"/>
        <v>4.4432282447814941E-3</v>
      </c>
      <c r="BO22" s="99"/>
      <c r="BP22" s="83">
        <f t="shared" si="23"/>
        <v>9387</v>
      </c>
      <c r="BQ22" s="82">
        <f>' I КВАРТАЛ'!C22+'II КВАРТАЛ '!C22+' III КВАРТАЛ '!C22+'IV КВАРТАЛ и СВОД V-мов и $$ '!C22</f>
        <v>2806</v>
      </c>
      <c r="BR22" s="82">
        <f>' I КВАРТАЛ'!D22+'II КВАРТАЛ '!D22+' III КВАРТАЛ '!D22+'IV КВАРТАЛ и СВОД V-мов и $$ '!D22</f>
        <v>6581</v>
      </c>
      <c r="BS22" s="106">
        <f>' I КВАРТАЛ'!E22+'II КВАРТАЛ '!E22+' III КВАРТАЛ '!E22+'IV КВАРТАЛ и СВОД V-мов и $$ '!E22</f>
        <v>15694078.330000002</v>
      </c>
      <c r="BT22" s="49">
        <f>' I КВАРТАЛ'!F22+'II КВАРТАЛ '!F22+' III КВАРТАЛ '!F22+'IV КВАРТАЛ и СВОД V-мов и $$ '!F22</f>
        <v>4691337.3600000003</v>
      </c>
      <c r="BU22" s="49">
        <f>' I КВАРТАЛ'!G22+'II КВАРТАЛ '!G22+' III КВАРТАЛ '!G22+'IV КВАРТАЛ и СВОД V-мов и $$ '!G22</f>
        <v>11002740.970000003</v>
      </c>
      <c r="BV22" s="83">
        <f t="shared" si="24"/>
        <v>12051</v>
      </c>
      <c r="BW22" s="82">
        <f>' I КВАРТАЛ'!I22+'II КВАРТАЛ '!I22+' III КВАРТАЛ '!I22+'IV КВАРТАЛ и СВОД V-мов и $$ '!I22</f>
        <v>3484</v>
      </c>
      <c r="BX22" s="82">
        <f>' I КВАРТАЛ'!J22+'II КВАРТАЛ '!J22+' III КВАРТАЛ '!J22+'IV КВАРТАЛ и СВОД V-мов и $$ '!J22</f>
        <v>8567</v>
      </c>
      <c r="BY22" s="106">
        <f>' I КВАРТАЛ'!K22+'II КВАРТАЛ '!K22+' III КВАРТАЛ '!K22+'IV КВАРТАЛ и СВОД V-мов и $$ '!K22</f>
        <v>1043975.24</v>
      </c>
      <c r="BZ22" s="49">
        <f>' I КВАРТАЛ'!L22+'II КВАРТАЛ '!L22+' III КВАРТАЛ '!L22+'IV КВАРТАЛ и СВОД V-мов и $$ '!L22</f>
        <v>302174.63</v>
      </c>
      <c r="CA22" s="49">
        <f>' I КВАРТАЛ'!M22+'II КВАРТАЛ '!M22+' III КВАРТАЛ '!M22+'IV КВАРТАЛ и СВОД V-мов и $$ '!M22</f>
        <v>741800.6100000001</v>
      </c>
      <c r="CB22" s="83">
        <f t="shared" si="25"/>
        <v>0</v>
      </c>
      <c r="CC22" s="82">
        <f>' I КВАРТАЛ'!O22+'II КВАРТАЛ '!O22+' III КВАРТАЛ '!O22+'IV КВАРТАЛ и СВОД V-мов и $$ '!O22</f>
        <v>0</v>
      </c>
      <c r="CD22" s="82">
        <f>' I КВАРТАЛ'!P22+'II КВАРТАЛ '!P22+' III КВАРТАЛ '!P22+'IV КВАРТАЛ и СВОД V-мов и $$ '!P22</f>
        <v>0</v>
      </c>
      <c r="CE22" s="106">
        <f>' I КВАРТАЛ'!Q22+'II КВАРТАЛ '!Q22+' III КВАРТАЛ '!Q22+'IV КВАРТАЛ и СВОД V-мов и $$ '!Q22</f>
        <v>0</v>
      </c>
      <c r="CF22" s="49">
        <f>' I КВАРТАЛ'!R22+'II КВАРТАЛ '!R22+' III КВАРТАЛ '!R22+'IV КВАРТАЛ и СВОД V-мов и $$ '!R22</f>
        <v>0</v>
      </c>
      <c r="CG22" s="49">
        <f>' I КВАРТАЛ'!S22+'II КВАРТАЛ '!S22+' III КВАРТАЛ '!S22+'IV КВАРТАЛ и СВОД V-мов и $$ '!S22</f>
        <v>0</v>
      </c>
      <c r="CH22" s="83">
        <f t="shared" si="26"/>
        <v>14481</v>
      </c>
      <c r="CI22" s="82">
        <f>' I КВАРТАЛ'!U22+'II КВАРТАЛ '!U22+' III КВАРТАЛ '!U22+'IV КВАРТАЛ и СВОД V-мов и $$ '!U22</f>
        <v>4957</v>
      </c>
      <c r="CJ22" s="82">
        <f>' I КВАРТАЛ'!V22+'II КВАРТАЛ '!V22+' III КВАРТАЛ '!V22+'IV КВАРТАЛ и СВОД V-мов и $$ '!V22</f>
        <v>9524</v>
      </c>
      <c r="CK22" s="106">
        <f>' I КВАРТАЛ'!W22+'II КВАРТАЛ '!W22+' III КВАРТАЛ '!W22+'IV КВАРТАЛ и СВОД V-мов и $$ '!W22</f>
        <v>13241652.43</v>
      </c>
      <c r="CL22" s="49">
        <f>' I КВАРТАЛ'!X22+'II КВАРТАЛ '!X22+' III КВАРТАЛ '!X22+'IV КВАРТАЛ и СВОД V-мов и $$ '!X22</f>
        <v>4532761.4400000004</v>
      </c>
      <c r="CM22" s="49">
        <f>' I КВАРТАЛ'!Y22+'II КВАРТАЛ '!Y22+' III КВАРТАЛ '!Y22+'IV КВАРТАЛ и СВОД V-мов и $$ '!Y22</f>
        <v>8708890.9900000021</v>
      </c>
      <c r="CN22" s="83">
        <f t="shared" si="27"/>
        <v>42004</v>
      </c>
      <c r="CO22" s="82">
        <f>' I КВАРТАЛ'!AA22+'II КВАРТАЛ '!AA22+' III КВАРТАЛ '!AA22+'IV КВАРТАЛ и СВОД V-мов и $$ '!AA22</f>
        <v>13409</v>
      </c>
      <c r="CP22" s="82">
        <f>' I КВАРТАЛ'!AB22+'II КВАРТАЛ '!AB22+' III КВАРТАЛ '!AB22+'IV КВАРТАЛ и СВОД V-мов и $$ '!AB22</f>
        <v>28595</v>
      </c>
      <c r="CQ22" s="106">
        <f>' I КВАРТАЛ'!AC22+'II КВАРТАЛ '!AC22+' III КВАРТАЛ '!AC22+'IV КВАРТАЛ и СВОД V-мов и $$ '!AC22</f>
        <v>30867430.369999997</v>
      </c>
      <c r="CR22" s="49">
        <f>' I КВАРТАЛ'!AD22+'II КВАРТАЛ '!AD22+' III КВАРТАЛ '!AD22+'IV КВАРТАЛ и СВОД V-мов и $$ '!AD22</f>
        <v>9853867.2899999991</v>
      </c>
      <c r="CS22" s="49">
        <f>' I КВАРТАЛ'!AE22+'II КВАРТАЛ '!AE22+' III КВАРТАЛ '!AE22+'IV КВАРТАЛ и СВОД V-мов и $$ '!AE22</f>
        <v>21013563.080000002</v>
      </c>
      <c r="CT22" s="83">
        <f t="shared" si="28"/>
        <v>16237</v>
      </c>
      <c r="CU22" s="82">
        <f>' I КВАРТАЛ'!AG22+'II КВАРТАЛ '!AG22+' III КВАРТАЛ '!AG22+'IV КВАРТАЛ и СВОД V-мов и $$ '!AG22</f>
        <v>3657</v>
      </c>
      <c r="CV22" s="82">
        <f>' I КВАРТАЛ'!AH22+'II КВАРТАЛ '!AH22+' III КВАРТАЛ '!AH22+'IV КВАРТАЛ и СВОД V-мов и $$ '!AH22</f>
        <v>12580</v>
      </c>
      <c r="CW22" s="106">
        <f>' I КВАРТАЛ'!AI22+'II КВАРТАЛ '!AI22+' III КВАРТАЛ '!AI22+'IV КВАРТАЛ и СВОД V-мов и $$ '!AI22</f>
        <v>6697119.9900000012</v>
      </c>
      <c r="CX22" s="49">
        <f>' I КВАРТАЛ'!AJ22+'II КВАРТАЛ '!AJ22+' III КВАРТАЛ '!AJ22+'IV КВАРТАЛ и СВОД V-мов и $$ '!AJ22</f>
        <v>1507698.32</v>
      </c>
      <c r="CY22" s="49">
        <f>' I КВАРТАЛ'!AK22+'II КВАРТАЛ '!AK22+' III КВАРТАЛ '!AK22+'IV КВАРТАЛ и СВОД V-мов и $$ '!AK22</f>
        <v>5189421.67</v>
      </c>
      <c r="CZ22" s="83">
        <f t="shared" si="29"/>
        <v>4197</v>
      </c>
      <c r="DA22" s="82">
        <f>' I КВАРТАЛ'!AM22+'II КВАРТАЛ '!AM22+' III КВАРТАЛ '!AM22+'IV КВАРТАЛ и СВОД V-мов и $$ '!AM22</f>
        <v>1244</v>
      </c>
      <c r="DB22" s="82">
        <f>' I КВАРТАЛ'!AN22+'II КВАРТАЛ '!AN22+' III КВАРТАЛ '!AN22+'IV КВАРТАЛ и СВОД V-мов и $$ '!AN22</f>
        <v>2953</v>
      </c>
      <c r="DC22" s="106">
        <f>' I КВАРТАЛ'!AO22+'II КВАРТАЛ '!AO22+' III КВАРТАЛ '!AO22+'IV КВАРТАЛ и СВОД V-мов и $$ '!AO22</f>
        <v>61663702.460000001</v>
      </c>
      <c r="DD22" s="49">
        <f>' I КВАРТАЛ'!AP22+'II КВАРТАЛ '!AP22+' III КВАРТАЛ '!AP22+'IV КВАРТАЛ и СВОД V-мов и $$ '!AP22</f>
        <v>18276092.329999998</v>
      </c>
      <c r="DE22" s="49">
        <f>' I КВАРТАЛ'!AQ22+'II КВАРТАЛ '!AQ22+' III КВАРТАЛ '!AQ22+'IV КВАРТАЛ и СВОД V-мов и $$ '!AQ22</f>
        <v>43387610.129999995</v>
      </c>
      <c r="DF22" s="83">
        <f t="shared" si="30"/>
        <v>1307</v>
      </c>
      <c r="DG22" s="82">
        <f>' I КВАРТАЛ'!AS22+'II КВАРТАЛ '!AS22+' III КВАРТАЛ '!AS22+'IV КВАРТАЛ и СВОД V-мов и $$ '!AS22</f>
        <v>358</v>
      </c>
      <c r="DH22" s="82">
        <f>' I КВАРТАЛ'!AT22+'II КВАРТАЛ '!AT22+' III КВАРТАЛ '!AT22+'IV КВАРТАЛ и СВОД V-мов и $$ '!AT22</f>
        <v>949</v>
      </c>
      <c r="DI22" s="106">
        <f>' I КВАРТАЛ'!AU22+'II КВАРТАЛ '!AU22+' III КВАРТАЛ '!AU22+'IV КВАРТАЛ и СВОД V-мов и $$ '!AU22</f>
        <v>10104070.9</v>
      </c>
      <c r="DJ22" s="49">
        <f>' I КВАРТАЛ'!AV22+'II КВАРТАЛ '!AV22+' III КВАРТАЛ '!AV22+'IV КВАРТАЛ и СВОД V-мов и $$ '!AV22</f>
        <v>2767605.3</v>
      </c>
      <c r="DK22" s="49">
        <f>' I КВАРТАЛ'!AW22+'II КВАРТАЛ '!AW22+' III КВАРТАЛ '!AW22+'IV КВАРТАЛ и СВОД V-мов и $$ '!AW22</f>
        <v>7336465.5999999996</v>
      </c>
      <c r="DL22" s="83">
        <f t="shared" si="31"/>
        <v>15048</v>
      </c>
      <c r="DM22" s="82">
        <f>' I КВАРТАЛ'!AY22+'II КВАРТАЛ '!AY22+' III КВАРТАЛ '!AY22+'IV КВАРТАЛ и СВОД V-мов и $$ '!AY22</f>
        <v>4645</v>
      </c>
      <c r="DN22" s="82">
        <f>' I КВАРТАЛ'!AZ22+'II КВАРТАЛ '!AZ22+' III КВАРТАЛ '!AZ22+'IV КВАРТАЛ и СВОД V-мов и $$ '!AZ22</f>
        <v>10403</v>
      </c>
      <c r="DO22" s="106">
        <f>' I КВАРТАЛ'!BA22+'II КВАРТАЛ '!BA22+' III КВАРТАЛ '!BA22+'IV КВАРТАЛ и СВОД V-мов и $$ '!BA22</f>
        <v>1633183.92</v>
      </c>
      <c r="DP22" s="49">
        <f>' I КВАРТАЛ'!BB22+'II КВАРТАЛ '!BB22+' III КВАРТАЛ '!BB22+'IV КВАРТАЛ и СВОД V-мов и $$ '!BB22</f>
        <v>504129.39</v>
      </c>
      <c r="DQ22" s="49">
        <f>' I КВАРТАЛ'!BC22+'II КВАРТАЛ '!BC22+' III КВАРТАЛ '!BC22+'IV КВАРТАЛ и СВОД V-мов и $$ '!BC22</f>
        <v>1129054.53</v>
      </c>
      <c r="DR22" s="83">
        <f t="shared" si="32"/>
        <v>1228</v>
      </c>
      <c r="DS22" s="82">
        <f>' I КВАРТАЛ'!BE22+'II КВАРТАЛ '!BE22+' III КВАРТАЛ '!BE22+'IV КВАРТАЛ и СВОД V-мов и $$ '!BE22</f>
        <v>379</v>
      </c>
      <c r="DT22" s="82">
        <f>' I КВАРТАЛ'!BF22+'II КВАРТАЛ '!BF22+' III КВАРТАЛ '!BF22+'IV КВАРТАЛ и СВОД V-мов и $$ '!BF22</f>
        <v>849</v>
      </c>
      <c r="DU22" s="106">
        <f>' I КВАРТАЛ'!BG22+'II КВАРТАЛ '!BG22+' III КВАРТАЛ '!BG22+'IV КВАРТАЛ и СВОД V-мов и $$ '!BG22</f>
        <v>1128171.6600000001</v>
      </c>
      <c r="DV22" s="49">
        <f>' I КВАРТАЛ'!BH22+'II КВАРТАЛ '!BH22+' III КВАРТАЛ '!BH22+'IV КВАРТАЛ и СВОД V-мов и $$ '!BH22</f>
        <v>348184.9</v>
      </c>
      <c r="DW22" s="49">
        <f>' I КВАРТАЛ'!BI22+'II КВАРТАЛ '!BI22+' III КВАРТАЛ '!BI22+'IV КВАРТАЛ и СВОД V-мов и $$ '!BI22</f>
        <v>779986.76</v>
      </c>
      <c r="DY22" s="65">
        <f t="shared" si="15"/>
        <v>115940</v>
      </c>
      <c r="DZ22" s="90">
        <f t="shared" si="16"/>
        <v>34939</v>
      </c>
      <c r="EA22" s="90">
        <f t="shared" si="17"/>
        <v>81001</v>
      </c>
      <c r="EB22" s="56">
        <f t="shared" si="33"/>
        <v>142073385.29999998</v>
      </c>
      <c r="EC22" s="49">
        <f t="shared" si="34"/>
        <v>42783850.959999993</v>
      </c>
      <c r="ED22" s="49">
        <f t="shared" si="35"/>
        <v>99289534.340000004</v>
      </c>
      <c r="EE22" s="107">
        <f t="shared" si="19"/>
        <v>0</v>
      </c>
      <c r="EF22" s="93">
        <f t="shared" si="36"/>
        <v>115940</v>
      </c>
      <c r="EG22" s="94">
        <f t="shared" si="37"/>
        <v>0</v>
      </c>
      <c r="EH22" s="151"/>
      <c r="EI22" s="152"/>
      <c r="EJ22" s="151"/>
    </row>
    <row r="23" spans="1:140" s="33" customFormat="1" ht="15" x14ac:dyDescent="0.25">
      <c r="A23" s="21" t="s">
        <v>83</v>
      </c>
      <c r="B23" s="48">
        <f t="shared" si="53"/>
        <v>1702</v>
      </c>
      <c r="C23" s="148">
        <v>364</v>
      </c>
      <c r="D23" s="148">
        <v>1338</v>
      </c>
      <c r="E23" s="137">
        <f t="shared" si="54"/>
        <v>2882613.31</v>
      </c>
      <c r="F23" s="3">
        <v>616493.09</v>
      </c>
      <c r="G23" s="3">
        <v>2266120.2200000002</v>
      </c>
      <c r="H23" s="51">
        <f t="shared" si="49"/>
        <v>1516</v>
      </c>
      <c r="I23" s="148">
        <v>199</v>
      </c>
      <c r="J23" s="148">
        <v>1317</v>
      </c>
      <c r="K23" s="137">
        <f t="shared" si="55"/>
        <v>228931.97</v>
      </c>
      <c r="L23" s="3">
        <v>30051.1</v>
      </c>
      <c r="M23" s="3">
        <v>198880.87</v>
      </c>
      <c r="N23" s="51"/>
      <c r="O23" s="32"/>
      <c r="P23" s="32"/>
      <c r="Q23" s="53"/>
      <c r="R23" s="32"/>
      <c r="S23" s="32"/>
      <c r="T23" s="51">
        <f t="shared" si="50"/>
        <v>2925</v>
      </c>
      <c r="U23" s="31">
        <v>539</v>
      </c>
      <c r="V23" s="31">
        <v>2386</v>
      </c>
      <c r="W23" s="137">
        <f t="shared" si="56"/>
        <v>2886250.85</v>
      </c>
      <c r="X23" s="3">
        <v>531859.56000000006</v>
      </c>
      <c r="Y23" s="3">
        <v>2354391.29</v>
      </c>
      <c r="Z23" s="51">
        <f t="shared" si="45"/>
        <v>7304</v>
      </c>
      <c r="AA23" s="148">
        <v>1118</v>
      </c>
      <c r="AB23" s="148">
        <v>6186</v>
      </c>
      <c r="AC23" s="137">
        <f t="shared" si="57"/>
        <v>5513477.4500000002</v>
      </c>
      <c r="AD23" s="3">
        <v>843930.42</v>
      </c>
      <c r="AE23" s="3">
        <v>4669547.03</v>
      </c>
      <c r="AF23" s="51">
        <f t="shared" si="46"/>
        <v>3557</v>
      </c>
      <c r="AG23" s="148">
        <v>524</v>
      </c>
      <c r="AH23" s="148">
        <v>3033</v>
      </c>
      <c r="AI23" s="137">
        <f t="shared" si="58"/>
        <v>1639127.02</v>
      </c>
      <c r="AJ23" s="3">
        <v>241468.25</v>
      </c>
      <c r="AK23" s="3">
        <v>1397658.77</v>
      </c>
      <c r="AL23" s="51">
        <f t="shared" si="40"/>
        <v>782</v>
      </c>
      <c r="AM23" s="148">
        <v>87</v>
      </c>
      <c r="AN23" s="148">
        <v>695</v>
      </c>
      <c r="AO23" s="137">
        <f t="shared" si="51"/>
        <v>10558666.76</v>
      </c>
      <c r="AP23" s="3">
        <v>1174685.43</v>
      </c>
      <c r="AQ23" s="3">
        <v>9383981.3300000001</v>
      </c>
      <c r="AR23" s="51">
        <f t="shared" si="22"/>
        <v>245</v>
      </c>
      <c r="AS23" s="31">
        <v>61</v>
      </c>
      <c r="AT23" s="31">
        <v>184</v>
      </c>
      <c r="AU23" s="137">
        <f t="shared" si="59"/>
        <v>1686674.0699999998</v>
      </c>
      <c r="AV23" s="3">
        <v>419947.42</v>
      </c>
      <c r="AW23" s="3">
        <v>1266726.6499999999</v>
      </c>
      <c r="AX23" s="51">
        <f t="shared" si="42"/>
        <v>2625</v>
      </c>
      <c r="AY23" s="31">
        <v>627</v>
      </c>
      <c r="AZ23" s="31">
        <v>1998</v>
      </c>
      <c r="BA23" s="137">
        <f t="shared" si="60"/>
        <v>261030</v>
      </c>
      <c r="BB23" s="3">
        <v>62348.88</v>
      </c>
      <c r="BC23" s="3">
        <v>198681.12</v>
      </c>
      <c r="BD23" s="51">
        <f t="shared" si="61"/>
        <v>469</v>
      </c>
      <c r="BE23" s="31">
        <v>112</v>
      </c>
      <c r="BF23" s="31">
        <v>357</v>
      </c>
      <c r="BG23" s="137">
        <f t="shared" si="48"/>
        <v>328919.07999999996</v>
      </c>
      <c r="BH23" s="3">
        <v>78547.839999999997</v>
      </c>
      <c r="BI23" s="3">
        <v>250371.24</v>
      </c>
      <c r="BK23" s="55">
        <f t="shared" si="13"/>
        <v>25985690.509999998</v>
      </c>
      <c r="BL23" s="58">
        <f>' I КВАРТАЛ'!BK23+'II КВАРТАЛ '!BK23+' III КВАРТАЛ '!BK23+'IV КВАРТАЛ и СВОД V-мов и $$ '!BK23</f>
        <v>100361429.94999999</v>
      </c>
      <c r="BM23" s="99">
        <v>100361429.9606697</v>
      </c>
      <c r="BN23" s="99">
        <f t="shared" si="14"/>
        <v>-1.0669708251953125E-2</v>
      </c>
      <c r="BO23" s="99"/>
      <c r="BP23" s="83">
        <f t="shared" si="23"/>
        <v>6840</v>
      </c>
      <c r="BQ23" s="82">
        <f>' I КВАРТАЛ'!C23+'II КВАРТАЛ '!C23+' III КВАРТАЛ '!C23+'IV КВАРТАЛ и СВОД V-мов и $$ '!C23</f>
        <v>1943</v>
      </c>
      <c r="BR23" s="82">
        <f>' I КВАРТАЛ'!D23+'II КВАРТАЛ '!D23+' III КВАРТАЛ '!D23+'IV КВАРТАЛ и СВОД V-мов и $$ '!D23</f>
        <v>4897</v>
      </c>
      <c r="BS23" s="106">
        <f>' I КВАРТАЛ'!E23+'II КВАРТАЛ '!E23+' III КВАРТАЛ '!E23+'IV КВАРТАЛ и СВОД V-мов и $$ '!E23</f>
        <v>11586377.6</v>
      </c>
      <c r="BT23" s="49">
        <f>' I КВАРТАЛ'!F23+'II КВАРТАЛ '!F23+' III КВАРТАЛ '!F23+'IV КВАРТАЛ и СВОД V-мов и $$ '!F23</f>
        <v>3291319.03</v>
      </c>
      <c r="BU23" s="49">
        <f>' I КВАРТАЛ'!G23+'II КВАРТАЛ '!G23+' III КВАРТАЛ '!G23+'IV КВАРТАЛ и СВОД V-мов и $$ '!G23</f>
        <v>8295058.5700000003</v>
      </c>
      <c r="BV23" s="83">
        <f t="shared" si="24"/>
        <v>5958</v>
      </c>
      <c r="BW23" s="82">
        <f>' I КВАРТАЛ'!I23+'II КВАРТАЛ '!I23+' III КВАРТАЛ '!I23+'IV КВАРТАЛ и СВОД V-мов и $$ '!I23</f>
        <v>1051</v>
      </c>
      <c r="BX23" s="82">
        <f>' I КВАРТАЛ'!J23+'II КВАРТАЛ '!J23+' III КВАРТАЛ '!J23+'IV КВАРТАЛ и СВОД V-мов и $$ '!J23</f>
        <v>4907</v>
      </c>
      <c r="BY23" s="106">
        <f>' I КВАРТАЛ'!K23+'II КВАРТАЛ '!K23+' III КВАРТАЛ '!K23+'IV КВАРТАЛ и СВОД V-мов и $$ '!K23</f>
        <v>885923.09</v>
      </c>
      <c r="BZ23" s="49">
        <f>' I КВАРТАЛ'!L23+'II КВАРТАЛ '!L23+' III КВАРТАЛ '!L23+'IV КВАРТАЛ и СВОД V-мов и $$ '!L23</f>
        <v>155986.62</v>
      </c>
      <c r="CA23" s="49">
        <f>' I КВАРТАЛ'!M23+'II КВАРТАЛ '!M23+' III КВАРТАЛ '!M23+'IV КВАРТАЛ и СВОД V-мов и $$ '!M23</f>
        <v>729936.47000000009</v>
      </c>
      <c r="CB23" s="83">
        <f t="shared" si="25"/>
        <v>0</v>
      </c>
      <c r="CC23" s="82">
        <f>' I КВАРТАЛ'!O23+'II КВАРТАЛ '!O23+' III КВАРТАЛ '!O23+'IV КВАРТАЛ и СВОД V-мов и $$ '!O23</f>
        <v>0</v>
      </c>
      <c r="CD23" s="82">
        <f>' I КВАРТАЛ'!P23+'II КВАРТАЛ '!P23+' III КВАРТАЛ '!P23+'IV КВАРТАЛ и СВОД V-мов и $$ '!P23</f>
        <v>0</v>
      </c>
      <c r="CE23" s="106">
        <f>' I КВАРТАЛ'!Q23+'II КВАРТАЛ '!Q23+' III КВАРТАЛ '!Q23+'IV КВАРТАЛ и СВОД V-мов и $$ '!Q23</f>
        <v>0</v>
      </c>
      <c r="CF23" s="49">
        <f>' I КВАРТАЛ'!R23+'II КВАРТАЛ '!R23+' III КВАРТАЛ '!R23+'IV КВАРТАЛ и СВОД V-мов и $$ '!R23</f>
        <v>0</v>
      </c>
      <c r="CG23" s="49">
        <f>' I КВАРТАЛ'!S23+'II КВАРТАЛ '!S23+' III КВАРТАЛ '!S23+'IV КВАРТАЛ и СВОД V-мов и $$ '!S23</f>
        <v>0</v>
      </c>
      <c r="CH23" s="83">
        <f t="shared" si="26"/>
        <v>11807</v>
      </c>
      <c r="CI23" s="82">
        <f>' I КВАРТАЛ'!U23+'II КВАРТАЛ '!U23+' III КВАРТАЛ '!U23+'IV КВАРТАЛ и СВОД V-мов и $$ '!U23</f>
        <v>2175</v>
      </c>
      <c r="CJ23" s="82">
        <f>' I КВАРТАЛ'!V23+'II КВАРТАЛ '!V23+' III КВАРТАЛ '!V23+'IV КВАРТАЛ и СВОД V-мов и $$ '!V23</f>
        <v>9632</v>
      </c>
      <c r="CK23" s="106">
        <f>' I КВАРТАЛ'!W23+'II КВАРТАЛ '!W23+' III КВАРТАЛ '!W23+'IV КВАРТАЛ и СВОД V-мов и $$ '!W23</f>
        <v>11716894.979999999</v>
      </c>
      <c r="CL23" s="49">
        <f>' I КВАРТАЛ'!X23+'II КВАРТАЛ '!X23+' III КВАРТАЛ '!X23+'IV КВАРТАЛ и СВОД V-мов и $$ '!X23</f>
        <v>2158400.5300000003</v>
      </c>
      <c r="CM23" s="49">
        <f>' I КВАРТАЛ'!Y23+'II КВАРТАЛ '!Y23+' III КВАРТАЛ '!Y23+'IV КВАРТАЛ и СВОД V-мов и $$ '!Y23</f>
        <v>9558494.4499999993</v>
      </c>
      <c r="CN23" s="83">
        <f t="shared" si="27"/>
        <v>27824</v>
      </c>
      <c r="CO23" s="82">
        <f>' I КВАРТАЛ'!AA23+'II КВАРТАЛ '!AA23+' III КВАРТАЛ '!AA23+'IV КВАРТАЛ и СВОД V-мов и $$ '!AA23</f>
        <v>5536</v>
      </c>
      <c r="CP23" s="82">
        <f>' I КВАРТАЛ'!AB23+'II КВАРТАЛ '!AB23+' III КВАРТАЛ '!AB23+'IV КВАРТАЛ и СВОД V-мов и $$ '!AB23</f>
        <v>22288</v>
      </c>
      <c r="CQ23" s="106">
        <f>' I КВАРТАЛ'!AC23+'II КВАРТАЛ '!AC23+' III КВАРТАЛ '!AC23+'IV КВАРТАЛ и СВОД V-мов и $$ '!AC23</f>
        <v>21016729.239999998</v>
      </c>
      <c r="CR23" s="49">
        <f>' I КВАРТАЛ'!AD23+'II КВАРТАЛ '!AD23+' III КВАРТАЛ '!AD23+'IV КВАРТАЛ и СВОД V-мов и $$ '!AD23</f>
        <v>4181802.42</v>
      </c>
      <c r="CS23" s="49">
        <f>' I КВАРТАЛ'!AE23+'II КВАРТАЛ '!AE23+' III КВАРТАЛ '!AE23+'IV КВАРТАЛ и СВОД V-мов и $$ '!AE23</f>
        <v>16834926.82</v>
      </c>
      <c r="CT23" s="83">
        <f t="shared" si="28"/>
        <v>13661</v>
      </c>
      <c r="CU23" s="82">
        <f>' I КВАРТАЛ'!AG23+'II КВАРТАЛ '!AG23+' III КВАРТАЛ '!AG23+'IV КВАРТАЛ и СВОД V-мов и $$ '!AG23</f>
        <v>2368</v>
      </c>
      <c r="CV23" s="82">
        <f>' I КВАРТАЛ'!AH23+'II КВАРТАЛ '!AH23+' III КВАРТАЛ '!AH23+'IV КВАРТАЛ и СВОД V-мов и $$ '!AH23</f>
        <v>11293</v>
      </c>
      <c r="CW23" s="106">
        <f>' I КВАРТАЛ'!AI23+'II КВАРТАЛ '!AI23+' III КВАРТАЛ '!AI23+'IV КВАРТАЛ и СВОД V-мов и $$ '!AI23</f>
        <v>6293918.9499999993</v>
      </c>
      <c r="CX23" s="49">
        <f>' I КВАРТАЛ'!AJ23+'II КВАРТАЛ '!AJ23+' III КВАРТАЛ '!AJ23+'IV КВАРТАЛ и СВОД V-мов и $$ '!AJ23</f>
        <v>1090984.5900000001</v>
      </c>
      <c r="CY23" s="49">
        <f>' I КВАРТАЛ'!AK23+'II КВАРТАЛ '!AK23+' III КВАРТАЛ '!AK23+'IV КВАРТАЛ и СВОД V-мов и $$ '!AK23</f>
        <v>5202934.3599999994</v>
      </c>
      <c r="CZ23" s="83">
        <f t="shared" si="29"/>
        <v>2952</v>
      </c>
      <c r="DA23" s="82">
        <f>' I КВАРТАЛ'!AM23+'II КВАРТАЛ '!AM23+' III КВАРТАЛ '!AM23+'IV КВАРТАЛ и СВОД V-мов и $$ '!AM23</f>
        <v>502</v>
      </c>
      <c r="DB23" s="82">
        <f>' I КВАРТАЛ'!AN23+'II КВАРТАЛ '!AN23+' III КВАРТАЛ '!AN23+'IV КВАРТАЛ и СВОД V-мов и $$ '!AN23</f>
        <v>2450</v>
      </c>
      <c r="DC23" s="106">
        <f>' I КВАРТАЛ'!AO23+'II КВАРТАЛ '!AO23+' III КВАРТАЛ '!AO23+'IV КВАРТАЛ и СВОД V-мов и $$ '!AO23</f>
        <v>39945565.640000001</v>
      </c>
      <c r="DD23" s="49">
        <f>' I КВАРТАЛ'!AP23+'II КВАРТАЛ '!AP23+' III КВАРТАЛ '!AP23+'IV КВАРТАЛ и СВОД V-мов и $$ '!AP23</f>
        <v>6794695.5</v>
      </c>
      <c r="DE23" s="49">
        <f>' I КВАРТАЛ'!AQ23+'II КВАРТАЛ '!AQ23+' III КВАРТАЛ '!AQ23+'IV КВАРТАЛ и СВОД V-мов и $$ '!AQ23</f>
        <v>33150870.140000001</v>
      </c>
      <c r="DF23" s="83">
        <f t="shared" si="30"/>
        <v>952</v>
      </c>
      <c r="DG23" s="82">
        <f>' I КВАРТАЛ'!AS23+'II КВАРТАЛ '!AS23+' III КВАРТАЛ '!AS23+'IV КВАРТАЛ и СВОД V-мов и $$ '!AS23</f>
        <v>238</v>
      </c>
      <c r="DH23" s="82">
        <f>' I КВАРТАЛ'!AT23+'II КВАРТАЛ '!AT23+' III КВАРТАЛ '!AT23+'IV КВАРТАЛ и СВОД V-мов и $$ '!AT23</f>
        <v>714</v>
      </c>
      <c r="DI23" s="106">
        <f>' I КВАРТАЛ'!AU23+'II КВАРТАЛ '!AU23+' III КВАРТАЛ '!AU23+'IV КВАРТАЛ и СВОД V-мов и $$ '!AU23</f>
        <v>6539392.4500000011</v>
      </c>
      <c r="DJ23" s="49">
        <f>' I КВАРТАЛ'!AV23+'II КВАРТАЛ '!AV23+' III КВАРТАЛ '!AV23+'IV КВАРТАЛ и СВОД V-мов и $$ '!AV23</f>
        <v>1634842.99</v>
      </c>
      <c r="DK23" s="49">
        <f>' I КВАРТАЛ'!AW23+'II КВАРТАЛ '!AW23+' III КВАРТАЛ '!AW23+'IV КВАРТАЛ и СВОД V-мов и $$ '!AW23</f>
        <v>4904549.46</v>
      </c>
      <c r="DL23" s="83">
        <f t="shared" si="31"/>
        <v>10500</v>
      </c>
      <c r="DM23" s="82">
        <f>' I КВАРТАЛ'!AY23+'II КВАРТАЛ '!AY23+' III КВАРТАЛ '!AY23+'IV КВАРТАЛ и СВОД V-мов и $$ '!AY23</f>
        <v>2508</v>
      </c>
      <c r="DN23" s="82">
        <f>' I КВАРТАЛ'!AZ23+'II КВАРТАЛ '!AZ23+' III КВАРТАЛ '!AZ23+'IV КВАРТАЛ и СВОД V-мов и $$ '!AZ23</f>
        <v>7992</v>
      </c>
      <c r="DO23" s="106">
        <f>' I КВАРТАЛ'!BA23+'II КВАРТАЛ '!BA23+' III КВАРТАЛ '!BA23+'IV КВАРТАЛ и СВОД V-мов и $$ '!BA23</f>
        <v>1044120</v>
      </c>
      <c r="DP23" s="49">
        <f>' I КВАРТАЛ'!BB23+'II КВАРТАЛ '!BB23+' III КВАРТАЛ '!BB23+'IV КВАРТАЛ и СВОД V-мов и $$ '!BB23</f>
        <v>249395.52</v>
      </c>
      <c r="DQ23" s="49">
        <f>' I КВАРТАЛ'!BC23+'II КВАРТАЛ '!BC23+' III КВАРТАЛ '!BC23+'IV КВАРТАЛ и СВОД V-мов и $$ '!BC23</f>
        <v>794724.48</v>
      </c>
      <c r="DR23" s="83">
        <f t="shared" si="32"/>
        <v>1900</v>
      </c>
      <c r="DS23" s="82">
        <f>' I КВАРТАЛ'!BE23+'II КВАРТАЛ '!BE23+' III КВАРТАЛ '!BE23+'IV КВАРТАЛ и СВОД V-мов и $$ '!BE23</f>
        <v>454</v>
      </c>
      <c r="DT23" s="82">
        <f>' I КВАРТАЛ'!BF23+'II КВАРТАЛ '!BF23+' III КВАРТАЛ '!BF23+'IV КВАРТАЛ и СВОД V-мов и $$ '!BF23</f>
        <v>1446</v>
      </c>
      <c r="DU23" s="106">
        <f>' I КВАРТАЛ'!BG23+'II КВАРТАЛ '!BG23+' III КВАРТАЛ '!BG23+'IV КВАРТАЛ и СВОД V-мов и $$ '!BG23</f>
        <v>1332508</v>
      </c>
      <c r="DV23" s="49">
        <f>' I КВАРТАЛ'!BH23+'II КВАРТАЛ '!BH23+' III КВАРТАЛ '!BH23+'IV КВАРТАЛ и СВОД V-мов и $$ '!BH23</f>
        <v>318399.28000000003</v>
      </c>
      <c r="DW23" s="49">
        <f>' I КВАРТАЛ'!BI23+'II КВАРТАЛ '!BI23+' III КВАРТАЛ '!BI23+'IV КВАРТАЛ и СВОД V-мов и $$ '!BI23</f>
        <v>1014108.72</v>
      </c>
      <c r="DY23" s="65">
        <f t="shared" si="15"/>
        <v>82394</v>
      </c>
      <c r="DZ23" s="90">
        <f t="shared" si="16"/>
        <v>16775</v>
      </c>
      <c r="EA23" s="90">
        <f t="shared" si="17"/>
        <v>65619</v>
      </c>
      <c r="EB23" s="56">
        <f t="shared" si="33"/>
        <v>100361429.95</v>
      </c>
      <c r="EC23" s="49">
        <f t="shared" si="34"/>
        <v>19875826.479999997</v>
      </c>
      <c r="ED23" s="49">
        <f t="shared" si="35"/>
        <v>80485603.469999999</v>
      </c>
      <c r="EE23" s="107">
        <f t="shared" si="19"/>
        <v>0</v>
      </c>
      <c r="EF23" s="93">
        <f t="shared" si="36"/>
        <v>82394</v>
      </c>
      <c r="EG23" s="94">
        <f t="shared" si="37"/>
        <v>0</v>
      </c>
      <c r="EH23" s="151"/>
      <c r="EI23" s="152"/>
      <c r="EJ23" s="151"/>
    </row>
    <row r="24" spans="1:140" s="33" customFormat="1" ht="15" x14ac:dyDescent="0.25">
      <c r="A24" s="21" t="s">
        <v>84</v>
      </c>
      <c r="B24" s="48">
        <f t="shared" si="53"/>
        <v>1611</v>
      </c>
      <c r="C24" s="148">
        <v>358</v>
      </c>
      <c r="D24" s="148">
        <v>1253</v>
      </c>
      <c r="E24" s="137">
        <f t="shared" si="54"/>
        <v>2693422.84</v>
      </c>
      <c r="F24" s="3">
        <v>598538.41</v>
      </c>
      <c r="G24" s="3">
        <v>2094884.43</v>
      </c>
      <c r="H24" s="51">
        <f t="shared" si="49"/>
        <v>1622</v>
      </c>
      <c r="I24" s="148">
        <v>349</v>
      </c>
      <c r="J24" s="148">
        <v>1273</v>
      </c>
      <c r="K24" s="137">
        <f t="shared" si="55"/>
        <v>233122.94</v>
      </c>
      <c r="L24" s="3">
        <v>50160.24</v>
      </c>
      <c r="M24" s="3">
        <v>182962.7</v>
      </c>
      <c r="N24" s="51"/>
      <c r="O24" s="32"/>
      <c r="P24" s="32"/>
      <c r="Q24" s="53"/>
      <c r="R24" s="32"/>
      <c r="S24" s="32"/>
      <c r="T24" s="51">
        <f t="shared" si="50"/>
        <v>2573</v>
      </c>
      <c r="U24" s="31">
        <v>760</v>
      </c>
      <c r="V24" s="31">
        <v>1813</v>
      </c>
      <c r="W24" s="137">
        <f t="shared" si="56"/>
        <v>2412636.2599999998</v>
      </c>
      <c r="X24" s="3">
        <v>712632.55</v>
      </c>
      <c r="Y24" s="3">
        <v>1700003.71</v>
      </c>
      <c r="Z24" s="51">
        <f t="shared" si="45"/>
        <v>6155</v>
      </c>
      <c r="AA24" s="148">
        <v>1168</v>
      </c>
      <c r="AB24" s="148">
        <v>4987</v>
      </c>
      <c r="AC24" s="137">
        <f t="shared" si="57"/>
        <v>4631834.38</v>
      </c>
      <c r="AD24" s="3">
        <v>878957.36</v>
      </c>
      <c r="AE24" s="3">
        <v>3752877.02</v>
      </c>
      <c r="AF24" s="51">
        <f t="shared" si="46"/>
        <v>3062</v>
      </c>
      <c r="AG24" s="148">
        <v>621</v>
      </c>
      <c r="AH24" s="148">
        <v>2441</v>
      </c>
      <c r="AI24" s="137">
        <f t="shared" si="58"/>
        <v>1636585.35</v>
      </c>
      <c r="AJ24" s="3">
        <v>331913.62</v>
      </c>
      <c r="AK24" s="3">
        <v>1304671.73</v>
      </c>
      <c r="AL24" s="51">
        <f t="shared" si="40"/>
        <v>653</v>
      </c>
      <c r="AM24" s="148">
        <v>128</v>
      </c>
      <c r="AN24" s="148">
        <v>525</v>
      </c>
      <c r="AO24" s="137">
        <f t="shared" si="51"/>
        <v>8851167.2899999991</v>
      </c>
      <c r="AP24" s="3">
        <v>1734991.44</v>
      </c>
      <c r="AQ24" s="3">
        <v>7116175.8499999996</v>
      </c>
      <c r="AR24" s="51">
        <f t="shared" si="22"/>
        <v>216</v>
      </c>
      <c r="AS24" s="31">
        <v>54</v>
      </c>
      <c r="AT24" s="31">
        <v>162</v>
      </c>
      <c r="AU24" s="137">
        <f t="shared" si="59"/>
        <v>1467479.64</v>
      </c>
      <c r="AV24" s="3">
        <v>366869.91</v>
      </c>
      <c r="AW24" s="3">
        <v>1100609.73</v>
      </c>
      <c r="AX24" s="51">
        <f t="shared" si="42"/>
        <v>3663</v>
      </c>
      <c r="AY24" s="31">
        <v>1081</v>
      </c>
      <c r="AZ24" s="31">
        <v>2582</v>
      </c>
      <c r="BA24" s="137">
        <f t="shared" si="60"/>
        <v>364248.72</v>
      </c>
      <c r="BB24" s="3">
        <v>107494.64</v>
      </c>
      <c r="BC24" s="3">
        <v>256754.08</v>
      </c>
      <c r="BD24" s="51">
        <f t="shared" ref="BD24:BD32" si="62">BE24+BF24</f>
        <v>314</v>
      </c>
      <c r="BE24" s="31">
        <v>93</v>
      </c>
      <c r="BF24" s="31">
        <v>221</v>
      </c>
      <c r="BG24" s="137">
        <f t="shared" si="48"/>
        <v>220214.48</v>
      </c>
      <c r="BH24" s="3">
        <v>65222.76</v>
      </c>
      <c r="BI24" s="3">
        <v>154991.72</v>
      </c>
      <c r="BK24" s="55">
        <f t="shared" si="13"/>
        <v>22510711.899999995</v>
      </c>
      <c r="BL24" s="58">
        <f>' I КВАРТАЛ'!BK24+'II КВАРТАЛ '!BK24+' III КВАРТАЛ '!BK24+'IV КВАРТАЛ и СВОД V-мов и $$ '!BK24</f>
        <v>91301399.069999993</v>
      </c>
      <c r="BM24" s="99">
        <v>91301399.056998894</v>
      </c>
      <c r="BN24" s="99">
        <f t="shared" si="14"/>
        <v>1.3001099228858948E-2</v>
      </c>
      <c r="BO24" s="99"/>
      <c r="BP24" s="83">
        <f t="shared" si="23"/>
        <v>6451</v>
      </c>
      <c r="BQ24" s="82">
        <f>' I КВАРТАЛ'!C24+'II КВАРТАЛ '!C24+' III КВАРТАЛ '!C24+'IV КВАРТАЛ и СВОД V-мов и $$ '!C24</f>
        <v>2016</v>
      </c>
      <c r="BR24" s="82">
        <f>' I КВАРТАЛ'!D24+'II КВАРТАЛ '!D24+' III КВАРТАЛ '!D24+'IV КВАРТАЛ и СВОД V-мов и $$ '!D24</f>
        <v>4435</v>
      </c>
      <c r="BS24" s="106">
        <f>' I КВАРТАЛ'!E24+'II КВАРТАЛ '!E24+' III КВАРТАЛ '!E24+'IV КВАРТАЛ и СВОД V-мов и $$ '!E24</f>
        <v>10785394.629999999</v>
      </c>
      <c r="BT24" s="49">
        <f>' I КВАРТАЛ'!F24+'II КВАРТАЛ '!F24+' III КВАРТАЛ '!F24+'IV КВАРТАЛ и СВОД V-мов и $$ '!F24</f>
        <v>3370540.3200000003</v>
      </c>
      <c r="BU24" s="49">
        <f>' I КВАРТАЛ'!G24+'II КВАРТАЛ '!G24+' III КВАРТАЛ '!G24+'IV КВАРТАЛ и СВОД V-мов и $$ '!G24</f>
        <v>7414854.3099999996</v>
      </c>
      <c r="BV24" s="83">
        <f t="shared" si="24"/>
        <v>6548</v>
      </c>
      <c r="BW24" s="82">
        <f>' I КВАРТАЛ'!I24+'II КВАРТАЛ '!I24+' III КВАРТАЛ '!I24+'IV КВАРТАЛ и СВОД V-мов и $$ '!I24</f>
        <v>1715</v>
      </c>
      <c r="BX24" s="82">
        <f>' I КВАРТАЛ'!J24+'II КВАРТАЛ '!J24+' III КВАРТАЛ '!J24+'IV КВАРТАЛ и СВОД V-мов и $$ '!J24</f>
        <v>4833</v>
      </c>
      <c r="BY24" s="106">
        <f>' I КВАРТАЛ'!K24+'II КВАРТАЛ '!K24+' III КВАРТАЛ '!K24+'IV КВАРТАЛ и СВОД V-мов и $$ '!K24</f>
        <v>940698.3899999999</v>
      </c>
      <c r="BZ24" s="49">
        <f>' I КВАРТАЛ'!L24+'II КВАРТАЛ '!L24+' III КВАРТАЛ '!L24+'IV КВАРТАЛ и СВОД V-мов и $$ '!L24</f>
        <v>246372.12999999998</v>
      </c>
      <c r="CA24" s="49">
        <f>' I КВАРТАЛ'!M24+'II КВАРТАЛ '!M24+' III КВАРТАЛ '!M24+'IV КВАРТАЛ и СВОД V-мов и $$ '!M24</f>
        <v>694326.26</v>
      </c>
      <c r="CB24" s="83">
        <f t="shared" si="25"/>
        <v>0</v>
      </c>
      <c r="CC24" s="82">
        <f>' I КВАРТАЛ'!O24+'II КВАРТАЛ '!O24+' III КВАРТАЛ '!O24+'IV КВАРТАЛ и СВОД V-мов и $$ '!O24</f>
        <v>0</v>
      </c>
      <c r="CD24" s="82">
        <f>' I КВАРТАЛ'!P24+'II КВАРТАЛ '!P24+' III КВАРТАЛ '!P24+'IV КВАРТАЛ и СВОД V-мов и $$ '!P24</f>
        <v>0</v>
      </c>
      <c r="CE24" s="106">
        <f>' I КВАРТАЛ'!Q24+'II КВАРТАЛ '!Q24+' III КВАРТАЛ '!Q24+'IV КВАРТАЛ и СВОД V-мов и $$ '!Q24</f>
        <v>0</v>
      </c>
      <c r="CF24" s="49">
        <f>' I КВАРТАЛ'!R24+'II КВАРТАЛ '!R24+' III КВАРТАЛ '!R24+'IV КВАРТАЛ и СВОД V-мов и $$ '!R24</f>
        <v>0</v>
      </c>
      <c r="CG24" s="49">
        <f>' I КВАРТАЛ'!S24+'II КВАРТАЛ '!S24+' III КВАРТАЛ '!S24+'IV КВАРТАЛ и СВОД V-мов и $$ '!S24</f>
        <v>0</v>
      </c>
      <c r="CH24" s="83">
        <f t="shared" si="26"/>
        <v>10378</v>
      </c>
      <c r="CI24" s="82">
        <f>' I КВАРТАЛ'!U24+'II КВАРТАЛ '!U24+' III КВАРТАЛ '!U24+'IV КВАРТАЛ и СВОД V-мов и $$ '!U24</f>
        <v>3065</v>
      </c>
      <c r="CJ24" s="82">
        <f>' I КВАРТАЛ'!V24+'II КВАРТАЛ '!V24+' III КВАРТАЛ '!V24+'IV КВАРТАЛ и СВОД V-мов и $$ '!V24</f>
        <v>7313</v>
      </c>
      <c r="CK24" s="106">
        <f>' I КВАРТАЛ'!W24+'II КВАРТАЛ '!W24+' III КВАРТАЛ '!W24+'IV КВАРТАЛ и СВОД V-мов и $$ '!W24</f>
        <v>9952966.6099999994</v>
      </c>
      <c r="CL24" s="49">
        <f>' I КВАРТАЛ'!X24+'II КВАРТАЛ '!X24+' III КВАРТАЛ '!X24+'IV КВАРТАЛ и СВОД V-мов и $$ '!X24</f>
        <v>2939466.55</v>
      </c>
      <c r="CM24" s="49">
        <f>' I КВАРТАЛ'!Y24+'II КВАРТАЛ '!Y24+' III КВАРТАЛ '!Y24+'IV КВАРТАЛ и СВОД V-мов и $$ '!Y24</f>
        <v>7013500.0599999996</v>
      </c>
      <c r="CN24" s="83">
        <f t="shared" si="27"/>
        <v>24693</v>
      </c>
      <c r="CO24" s="82">
        <f>' I КВАРТАЛ'!AA24+'II КВАРТАЛ '!AA24+' III КВАРТАЛ '!AA24+'IV КВАРТАЛ и СВОД V-мов и $$ '!AA24</f>
        <v>6930</v>
      </c>
      <c r="CP24" s="82">
        <f>' I КВАРТАЛ'!AB24+'II КВАРТАЛ '!AB24+' III КВАРТАЛ '!AB24+'IV КВАРТАЛ и СВОД V-мов и $$ '!AB24</f>
        <v>17763</v>
      </c>
      <c r="CQ24" s="106">
        <f>' I КВАРТАЛ'!AC24+'II КВАРТАЛ '!AC24+' III КВАРТАЛ '!AC24+'IV КВАРТАЛ и СВОД V-мов и $$ '!AC24</f>
        <v>18576331.669999998</v>
      </c>
      <c r="CR24" s="49">
        <f>' I КВАРТАЛ'!AD24+'II КВАРТАЛ '!AD24+' III КВАРТАЛ '!AD24+'IV КВАРТАЛ и СВОД V-мов и $$ '!AD24</f>
        <v>5213081.2200000007</v>
      </c>
      <c r="CS24" s="49">
        <f>' I КВАРТАЛ'!AE24+'II КВАРТАЛ '!AE24+' III КВАРТАЛ '!AE24+'IV КВАРТАЛ и СВОД V-мов и $$ '!AE24</f>
        <v>13363250.449999999</v>
      </c>
      <c r="CT24" s="83">
        <f t="shared" si="28"/>
        <v>12200</v>
      </c>
      <c r="CU24" s="82">
        <f>' I КВАРТАЛ'!AG24+'II КВАРТАЛ '!AG24+' III КВАРТАЛ '!AG24+'IV КВАРТАЛ и СВОД V-мов и $$ '!AG24</f>
        <v>3328</v>
      </c>
      <c r="CV24" s="82">
        <f>' I КВАРТАЛ'!AH24+'II КВАРТАЛ '!AH24+' III КВАРТАЛ '!AH24+'IV КВАРТАЛ и СВОД V-мов и $$ '!AH24</f>
        <v>8872</v>
      </c>
      <c r="CW24" s="106">
        <f>' I КВАРТАЛ'!AI24+'II КВАРТАЛ '!AI24+' III КВАРТАЛ '!AI24+'IV КВАРТАЛ и СВОД V-мов и $$ '!AI24</f>
        <v>6528134.879999999</v>
      </c>
      <c r="CX24" s="49">
        <f>' I КВАРТАЛ'!AJ24+'II КВАРТАЛ '!AJ24+' III КВАРТАЛ '!AJ24+'IV КВАРТАЛ и СВОД V-мов и $$ '!AJ24</f>
        <v>1781487.4900000002</v>
      </c>
      <c r="CY24" s="49">
        <f>' I КВАРТАЛ'!AK24+'II КВАРТАЛ '!AK24+' III КВАРТАЛ '!AK24+'IV КВАРТАЛ и СВОД V-мов и $$ '!AK24</f>
        <v>4746647.3900000006</v>
      </c>
      <c r="CZ24" s="83">
        <f t="shared" si="29"/>
        <v>2663</v>
      </c>
      <c r="DA24" s="82">
        <f>' I КВАРТАЛ'!AM24+'II КВАРТАЛ '!AM24+' III КВАРТАЛ '!AM24+'IV КВАРТАЛ и СВОД V-мов и $$ '!AM24</f>
        <v>647</v>
      </c>
      <c r="DB24" s="82">
        <f>' I КВАРТАЛ'!AN24+'II КВАРТАЛ '!AN24+' III КВАРТАЛ '!AN24+'IV КВАРТАЛ и СВОД V-мов и $$ '!AN24</f>
        <v>2016</v>
      </c>
      <c r="DC24" s="106">
        <f>' I КВАРТАЛ'!AO24+'II КВАРТАЛ '!AO24+' III КВАРТАЛ '!AO24+'IV КВАРТАЛ и СВОД V-мов и $$ '!AO24</f>
        <v>36068249.519999996</v>
      </c>
      <c r="DD24" s="49">
        <f>' I КВАРТАЛ'!AP24+'II КВАРТАЛ '!AP24+' III КВАРТАЛ '!AP24+'IV КВАРТАЛ и СВОД V-мов и $$ '!AP24</f>
        <v>8762042.9900000002</v>
      </c>
      <c r="DE24" s="49">
        <f>' I КВАРТАЛ'!AQ24+'II КВАРТАЛ '!AQ24+' III КВАРТАЛ '!AQ24+'IV КВАРТАЛ и СВОД V-мов и $$ '!AQ24</f>
        <v>27306206.530000001</v>
      </c>
      <c r="DF24" s="83">
        <f t="shared" si="30"/>
        <v>898</v>
      </c>
      <c r="DG24" s="82">
        <f>' I КВАРТАЛ'!AS24+'II КВАРТАЛ '!AS24+' III КВАРТАЛ '!AS24+'IV КВАРТАЛ и СВОД V-мов и $$ '!AS24</f>
        <v>225</v>
      </c>
      <c r="DH24" s="82">
        <f>' I КВАРТАЛ'!AT24+'II КВАРТАЛ '!AT24+' III КВАРТАЛ '!AT24+'IV КВАРТАЛ и СВОД V-мов и $$ '!AT24</f>
        <v>673</v>
      </c>
      <c r="DI24" s="106">
        <f>' I КВАРТАЛ'!AU24+'II КВАРТАЛ '!AU24+' III КВАРТАЛ '!AU24+'IV КВАРТАЛ и СВОД V-мов и $$ '!AU24</f>
        <v>6103260.5300000003</v>
      </c>
      <c r="DJ24" s="49">
        <f>' I КВАРТАЛ'!AV24+'II КВАРТАЛ '!AV24+' III КВАРТАЛ '!AV24+'IV КВАРТАЛ и СВОД V-мов и $$ '!AV24</f>
        <v>1529211.92</v>
      </c>
      <c r="DK24" s="49">
        <f>' I КВАРТАЛ'!AW24+'II КВАРТАЛ '!AW24+' III КВАРТАЛ '!AW24+'IV КВАРТАЛ и СВОД V-мов и $$ '!AW24</f>
        <v>4574048.6099999994</v>
      </c>
      <c r="DL24" s="83">
        <f t="shared" si="31"/>
        <v>14660</v>
      </c>
      <c r="DM24" s="82">
        <f>' I КВАРТАЛ'!AY24+'II КВАРТАЛ '!AY24+' III КВАРТАЛ '!AY24+'IV КВАРТАЛ и СВОД V-мов и $$ '!AY24</f>
        <v>4327</v>
      </c>
      <c r="DN24" s="82">
        <f>' I КВАРТАЛ'!AZ24+'II КВАРТАЛ '!AZ24+' III КВАРТАЛ '!AZ24+'IV КВАРТАЛ и СВОД V-мов и $$ '!AZ24</f>
        <v>10333</v>
      </c>
      <c r="DO24" s="106">
        <f>' I КВАРТАЛ'!BA24+'II КВАРТАЛ '!BA24+' III КВАРТАЛ '!BA24+'IV КВАРТАЛ и СВОД V-мов и $$ '!BA24</f>
        <v>1457790.4</v>
      </c>
      <c r="DP24" s="49">
        <f>' I КВАРТАЛ'!BB24+'II КВАРТАЛ '!BB24+' III КВАРТАЛ '!BB24+'IV КВАРТАЛ и СВОД V-мов и $$ '!BB24</f>
        <v>430276.88</v>
      </c>
      <c r="DQ24" s="49">
        <f>' I КВАРТАЛ'!BC24+'II КВАРТАЛ '!BC24+' III КВАРТАЛ '!BC24+'IV КВАРТАЛ и СВОД V-мов и $$ '!BC24</f>
        <v>1027513.5199999999</v>
      </c>
      <c r="DR24" s="83">
        <f t="shared" si="32"/>
        <v>1267</v>
      </c>
      <c r="DS24" s="82">
        <f>' I КВАРТАЛ'!BE24+'II КВАРТАЛ '!BE24+' III КВАРТАЛ '!BE24+'IV КВАРТАЛ и СВОД V-мов и $$ '!BE24</f>
        <v>375</v>
      </c>
      <c r="DT24" s="82">
        <f>' I КВАРТАЛ'!BF24+'II КВАРТАЛ '!BF24+' III КВАРТАЛ '!BF24+'IV КВАРТАЛ и СВОД V-мов и $$ '!BF24</f>
        <v>892</v>
      </c>
      <c r="DU24" s="106">
        <f>' I КВАРТАЛ'!BG24+'II КВАРТАЛ '!BG24+' III КВАРТАЛ '!BG24+'IV КВАРТАЛ и СВОД V-мов и $$ '!BG24</f>
        <v>888572.44</v>
      </c>
      <c r="DV24" s="49">
        <f>' I КВАРТАЛ'!BH24+'II КВАРТАЛ '!BH24+' III КВАРТАЛ '!BH24+'IV КВАРТАЛ и СВОД V-мов и $$ '!BH24</f>
        <v>262995</v>
      </c>
      <c r="DW24" s="49">
        <f>' I КВАРТАЛ'!BI24+'II КВАРТАЛ '!BI24+' III КВАРТАЛ '!BI24+'IV КВАРТАЛ и СВОД V-мов и $$ '!BI24</f>
        <v>625577.43999999994</v>
      </c>
      <c r="DY24" s="65">
        <f t="shared" si="15"/>
        <v>79758</v>
      </c>
      <c r="DZ24" s="90">
        <f t="shared" si="16"/>
        <v>22628</v>
      </c>
      <c r="EA24" s="90">
        <f t="shared" si="17"/>
        <v>57130</v>
      </c>
      <c r="EB24" s="56">
        <f t="shared" si="33"/>
        <v>91301399.069999993</v>
      </c>
      <c r="EC24" s="49">
        <f t="shared" si="34"/>
        <v>24535474.500000004</v>
      </c>
      <c r="ED24" s="49">
        <f t="shared" si="35"/>
        <v>66765924.57</v>
      </c>
      <c r="EE24" s="107">
        <f t="shared" si="19"/>
        <v>0</v>
      </c>
      <c r="EF24" s="93">
        <f t="shared" si="36"/>
        <v>79758</v>
      </c>
      <c r="EG24" s="94">
        <f t="shared" si="37"/>
        <v>0</v>
      </c>
      <c r="EH24" s="151"/>
      <c r="EI24" s="152"/>
      <c r="EJ24" s="151"/>
    </row>
    <row r="25" spans="1:140" s="33" customFormat="1" ht="15" x14ac:dyDescent="0.25">
      <c r="A25" s="21" t="s">
        <v>85</v>
      </c>
      <c r="B25" s="48">
        <f t="shared" si="53"/>
        <v>1886</v>
      </c>
      <c r="C25" s="148">
        <v>520</v>
      </c>
      <c r="D25" s="148">
        <v>1366</v>
      </c>
      <c r="E25" s="137">
        <f t="shared" si="54"/>
        <v>3153193.96</v>
      </c>
      <c r="F25" s="3">
        <v>869385.4</v>
      </c>
      <c r="G25" s="3">
        <v>2283808.56</v>
      </c>
      <c r="H25" s="51">
        <f t="shared" si="49"/>
        <v>2430</v>
      </c>
      <c r="I25" s="148">
        <v>513</v>
      </c>
      <c r="J25" s="148">
        <v>1917</v>
      </c>
      <c r="K25" s="137">
        <f t="shared" si="55"/>
        <v>336763.83999999997</v>
      </c>
      <c r="L25" s="3">
        <v>71094.59</v>
      </c>
      <c r="M25" s="3">
        <v>265669.25</v>
      </c>
      <c r="N25" s="51"/>
      <c r="O25" s="32"/>
      <c r="P25" s="32"/>
      <c r="Q25" s="53"/>
      <c r="R25" s="32"/>
      <c r="S25" s="32"/>
      <c r="T25" s="51">
        <f t="shared" si="50"/>
        <v>2994</v>
      </c>
      <c r="U25" s="31">
        <v>1167</v>
      </c>
      <c r="V25" s="31">
        <v>1827</v>
      </c>
      <c r="W25" s="137">
        <f t="shared" si="56"/>
        <v>2596636.91</v>
      </c>
      <c r="X25" s="3">
        <v>1012115.99</v>
      </c>
      <c r="Y25" s="3">
        <v>1584520.92</v>
      </c>
      <c r="Z25" s="51">
        <f t="shared" si="45"/>
        <v>6994</v>
      </c>
      <c r="AA25" s="148">
        <v>1941</v>
      </c>
      <c r="AB25" s="148">
        <v>5053</v>
      </c>
      <c r="AC25" s="137">
        <f t="shared" si="57"/>
        <v>5257184.5599999996</v>
      </c>
      <c r="AD25" s="3">
        <v>1458992.74</v>
      </c>
      <c r="AE25" s="3">
        <v>3798191.82</v>
      </c>
      <c r="AF25" s="51">
        <f t="shared" si="46"/>
        <v>3285</v>
      </c>
      <c r="AG25" s="148">
        <v>798</v>
      </c>
      <c r="AH25" s="148">
        <v>2487</v>
      </c>
      <c r="AI25" s="137">
        <f t="shared" si="58"/>
        <v>1158169.49</v>
      </c>
      <c r="AJ25" s="3">
        <v>281345.28000000003</v>
      </c>
      <c r="AK25" s="3">
        <v>876824.21</v>
      </c>
      <c r="AL25" s="51">
        <f t="shared" si="40"/>
        <v>760</v>
      </c>
      <c r="AM25" s="148">
        <v>183</v>
      </c>
      <c r="AN25" s="148">
        <v>577</v>
      </c>
      <c r="AO25" s="137">
        <f t="shared" si="51"/>
        <v>10234555.65</v>
      </c>
      <c r="AP25" s="3">
        <v>2464373.27</v>
      </c>
      <c r="AQ25" s="3">
        <v>7770182.3799999999</v>
      </c>
      <c r="AR25" s="51">
        <f t="shared" si="22"/>
        <v>264</v>
      </c>
      <c r="AS25" s="31">
        <v>95</v>
      </c>
      <c r="AT25" s="31">
        <v>169</v>
      </c>
      <c r="AU25" s="137">
        <f t="shared" si="59"/>
        <v>1765802.9</v>
      </c>
      <c r="AV25" s="3">
        <v>635421.5</v>
      </c>
      <c r="AW25" s="3">
        <v>1130381.3999999999</v>
      </c>
      <c r="AX25" s="51">
        <f t="shared" si="42"/>
        <v>3000</v>
      </c>
      <c r="AY25" s="31">
        <v>1198</v>
      </c>
      <c r="AZ25" s="31">
        <v>1802</v>
      </c>
      <c r="BA25" s="137">
        <f t="shared" si="60"/>
        <v>298320</v>
      </c>
      <c r="BB25" s="3">
        <v>119129.12</v>
      </c>
      <c r="BC25" s="3">
        <v>179190.88</v>
      </c>
      <c r="BD25" s="51">
        <f t="shared" si="62"/>
        <v>240</v>
      </c>
      <c r="BE25" s="31">
        <v>96</v>
      </c>
      <c r="BF25" s="31">
        <v>144</v>
      </c>
      <c r="BG25" s="137">
        <f t="shared" si="48"/>
        <v>168316.79999999999</v>
      </c>
      <c r="BH25" s="3">
        <v>67326.720000000001</v>
      </c>
      <c r="BI25" s="3">
        <v>100990.08</v>
      </c>
      <c r="BK25" s="55">
        <f t="shared" si="13"/>
        <v>24968944.109999999</v>
      </c>
      <c r="BL25" s="58">
        <f>' I КВАРТАЛ'!BK25+'II КВАРТАЛ '!BK25+' III КВАРТАЛ '!BK25+'IV КВАРТАЛ и СВОД V-мов и $$ '!BK25</f>
        <v>100385050.20999999</v>
      </c>
      <c r="BM25" s="99">
        <v>100385050.20998184</v>
      </c>
      <c r="BN25" s="99">
        <f t="shared" si="14"/>
        <v>1.8149614334106445E-5</v>
      </c>
      <c r="BO25" s="99"/>
      <c r="BP25" s="83">
        <f t="shared" si="23"/>
        <v>7556</v>
      </c>
      <c r="BQ25" s="82">
        <f>' I КВАРТАЛ'!C25+'II КВАРТАЛ '!C25+' III КВАРТАЛ '!C25+'IV КВАРТАЛ и СВОД V-мов и $$ '!C25</f>
        <v>2757</v>
      </c>
      <c r="BR25" s="82">
        <f>' I КВАРТАЛ'!D25+'II КВАРТАЛ '!D25+' III КВАРТАЛ '!D25+'IV КВАРТАЛ и СВОД V-мов и $$ '!D25</f>
        <v>4799</v>
      </c>
      <c r="BS25" s="106">
        <f>' I КВАРТАЛ'!E25+'II КВАРТАЛ '!E25+' III КВАРТАЛ '!E25+'IV КВАРТАЛ и СВОД V-мов и $$ '!E25</f>
        <v>12632838.580000002</v>
      </c>
      <c r="BT25" s="49">
        <f>' I КВАРТАЛ'!F25+'II КВАРТАЛ '!F25+' III КВАРТАЛ '!F25+'IV КВАРТАЛ и СВОД V-мов и $$ '!F25</f>
        <v>4609414.5</v>
      </c>
      <c r="BU25" s="49">
        <f>' I КВАРТАЛ'!G25+'II КВАРТАЛ '!G25+' III КВАРТАЛ '!G25+'IV КВАРТАЛ и СВОД V-мов и $$ '!G25</f>
        <v>8023424.0800000001</v>
      </c>
      <c r="BV25" s="83">
        <f t="shared" si="24"/>
        <v>9764</v>
      </c>
      <c r="BW25" s="82">
        <f>' I КВАРТАЛ'!I25+'II КВАРТАЛ '!I25+' III КВАРТАЛ '!I25+'IV КВАРТАЛ и СВОД V-мов и $$ '!I25</f>
        <v>2992</v>
      </c>
      <c r="BX25" s="82">
        <f>' I КВАРТАЛ'!J25+'II КВАРТАЛ '!J25+' III КВАРТАЛ '!J25+'IV КВАРТАЛ и СВОД V-мов и $$ '!J25</f>
        <v>6772</v>
      </c>
      <c r="BY25" s="106">
        <f>' I КВАРТАЛ'!K25+'II КВАРТАЛ '!K25+' III КВАРТАЛ '!K25+'IV КВАРТАЛ и СВОД V-мов и $$ '!K25</f>
        <v>1350590.58</v>
      </c>
      <c r="BZ25" s="49">
        <f>' I КВАРТАЛ'!L25+'II КВАРТАЛ '!L25+' III КВАРТАЛ '!L25+'IV КВАРТАЛ и СВОД V-мов и $$ '!L25</f>
        <v>413677.55999999994</v>
      </c>
      <c r="CA25" s="49">
        <f>' I КВАРТАЛ'!M25+'II КВАРТАЛ '!M25+' III КВАРТАЛ '!M25+'IV КВАРТАЛ и СВОД V-мов и $$ '!M25</f>
        <v>936913.02</v>
      </c>
      <c r="CB25" s="83">
        <f t="shared" si="25"/>
        <v>0</v>
      </c>
      <c r="CC25" s="82">
        <f>' I КВАРТАЛ'!O25+'II КВАРТАЛ '!O25+' III КВАРТАЛ '!O25+'IV КВАРТАЛ и СВОД V-мов и $$ '!O25</f>
        <v>0</v>
      </c>
      <c r="CD25" s="82">
        <f>' I КВАРТАЛ'!P25+'II КВАРТАЛ '!P25+' III КВАРТАЛ '!P25+'IV КВАРТАЛ и СВОД V-мов и $$ '!P25</f>
        <v>0</v>
      </c>
      <c r="CE25" s="106">
        <f>' I КВАРТАЛ'!Q25+'II КВАРТАЛ '!Q25+' III КВАРТАЛ '!Q25+'IV КВАРТАЛ и СВОД V-мов и $$ '!Q25</f>
        <v>0</v>
      </c>
      <c r="CF25" s="49">
        <f>' I КВАРТАЛ'!R25+'II КВАРТАЛ '!R25+' III КВАРТАЛ '!R25+'IV КВАРТАЛ и СВОД V-мов и $$ '!R25</f>
        <v>0</v>
      </c>
      <c r="CG25" s="49">
        <f>' I КВАРТАЛ'!S25+'II КВАРТАЛ '!S25+' III КВАРТАЛ '!S25+'IV КВАРТАЛ и СВОД V-мов и $$ '!S25</f>
        <v>0</v>
      </c>
      <c r="CH25" s="83">
        <f t="shared" si="26"/>
        <v>12532</v>
      </c>
      <c r="CI25" s="82">
        <f>' I КВАРТАЛ'!U25+'II КВАРТАЛ '!U25+' III КВАРТАЛ '!U25+'IV КВАРТАЛ и СВОД V-мов и $$ '!U25</f>
        <v>4885</v>
      </c>
      <c r="CJ25" s="82">
        <f>' I КВАРТАЛ'!V25+'II КВАРТАЛ '!V25+' III КВАРТАЛ '!V25+'IV КВАРТАЛ и СВОД V-мов и $$ '!V25</f>
        <v>7647</v>
      </c>
      <c r="CK25" s="106">
        <f>' I КВАРТАЛ'!W25+'II КВАРТАЛ '!W25+' III КВАРТАЛ '!W25+'IV КВАРТАЛ и СВОД V-мов и $$ '!W25</f>
        <v>11549080.66</v>
      </c>
      <c r="CL25" s="49">
        <f>' I КВАРТАЛ'!X25+'II КВАРТАЛ '!X25+' III КВАРТАЛ '!X25+'IV КВАРТАЛ и СВОД V-мов и $$ '!X25</f>
        <v>4501853.12</v>
      </c>
      <c r="CM25" s="49">
        <f>' I КВАРТАЛ'!Y25+'II КВАРТАЛ '!Y25+' III КВАРТАЛ '!Y25+'IV КВАРТАЛ и СВОД V-мов и $$ '!Y25</f>
        <v>7047227.54</v>
      </c>
      <c r="CN25" s="83">
        <f t="shared" si="27"/>
        <v>27775</v>
      </c>
      <c r="CO25" s="82">
        <f>' I КВАРТАЛ'!AA25+'II КВАРТАЛ '!AA25+' III КВАРТАЛ '!AA25+'IV КВАРТАЛ и СВОД V-мов и $$ '!AA25</f>
        <v>10745</v>
      </c>
      <c r="CP25" s="82">
        <f>' I КВАРТАЛ'!AB25+'II КВАРТАЛ '!AB25+' III КВАРТАЛ '!AB25+'IV КВАРТАЛ и СВОД V-мов и $$ '!AB25</f>
        <v>17030</v>
      </c>
      <c r="CQ25" s="106">
        <f>' I КВАРТАЛ'!AC25+'II КВАРТАЛ '!AC25+' III КВАРТАЛ '!AC25+'IV КВАРТАЛ и СВОД V-мов и $$ '!AC25</f>
        <v>20891978.440000001</v>
      </c>
      <c r="CR25" s="49">
        <f>' I КВАРТАЛ'!AD25+'II КВАРТАЛ '!AD25+' III КВАРТАЛ '!AD25+'IV КВАРТАЛ и СВОД V-мов и $$ '!AD25</f>
        <v>8082850.0899999999</v>
      </c>
      <c r="CS25" s="49">
        <f>' I КВАРТАЛ'!AE25+'II КВАРТАЛ '!AE25+' III КВАРТАЛ '!AE25+'IV КВАРТАЛ и СВОД V-мов и $$ '!AE25</f>
        <v>12809128.350000001</v>
      </c>
      <c r="CT25" s="83">
        <f t="shared" si="28"/>
        <v>12929</v>
      </c>
      <c r="CU25" s="82">
        <f>' I КВАРТАЛ'!AG25+'II КВАРТАЛ '!AG25+' III КВАРТАЛ '!AG25+'IV КВАРТАЛ и СВОД V-мов и $$ '!AG25</f>
        <v>4489</v>
      </c>
      <c r="CV25" s="82">
        <f>' I КВАРТАЛ'!AH25+'II КВАРТАЛ '!AH25+' III КВАРТАЛ '!AH25+'IV КВАРТАЛ и СВОД V-мов и $$ '!AH25</f>
        <v>8440</v>
      </c>
      <c r="CW25" s="106">
        <f>' I КВАРТАЛ'!AI25+'II КВАРТАЛ '!AI25+' III КВАРТАЛ '!AI25+'IV КВАРТАЛ и СВОД V-мов и $$ '!AI25</f>
        <v>4564574.6400000006</v>
      </c>
      <c r="CX25" s="49">
        <f>' I КВАРТАЛ'!AJ25+'II КВАРТАЛ '!AJ25+' III КВАРТАЛ '!AJ25+'IV КВАРТАЛ и СВОД V-мов и $$ '!AJ25</f>
        <v>1585273.43</v>
      </c>
      <c r="CY25" s="49">
        <f>' I КВАРТАЛ'!AK25+'II КВАРТАЛ '!AK25+' III КВАРТАЛ '!AK25+'IV КВАРТАЛ и СВОД V-мов и $$ '!AK25</f>
        <v>2979301.21</v>
      </c>
      <c r="CZ25" s="83">
        <f t="shared" si="29"/>
        <v>3014</v>
      </c>
      <c r="DA25" s="82">
        <f>' I КВАРТАЛ'!AM25+'II КВАРТАЛ '!AM25+' III КВАРТАЛ '!AM25+'IV КВАРТАЛ и СВОД V-мов и $$ '!AM25</f>
        <v>1033</v>
      </c>
      <c r="DB25" s="82">
        <f>' I КВАРТАЛ'!AN25+'II КВАРТАЛ '!AN25+' III КВАРТАЛ '!AN25+'IV КВАРТАЛ и СВОД V-мов и $$ '!AN25</f>
        <v>1981</v>
      </c>
      <c r="DC25" s="106">
        <f>' I КВАРТАЛ'!AO25+'II КВАРТАЛ '!AO25+' III КВАРТАЛ '!AO25+'IV КВАРТАЛ и СВОД V-мов и $$ '!AO25</f>
        <v>40563703.5</v>
      </c>
      <c r="DD25" s="49">
        <f>' I КВАРТАЛ'!AP25+'II КВАРТАЛ '!AP25+' III КВАРТАЛ '!AP25+'IV КВАРТАЛ и СВОД V-мов и $$ '!AP25</f>
        <v>13901292.719999999</v>
      </c>
      <c r="DE25" s="49">
        <f>' I КВАРТАЛ'!AQ25+'II КВАРТАЛ '!AQ25+' III КВАРТАЛ '!AQ25+'IV КВАРТАЛ и СВОД V-мов и $$ '!AQ25</f>
        <v>26662410.779999997</v>
      </c>
      <c r="DF25" s="83">
        <f t="shared" si="30"/>
        <v>1045</v>
      </c>
      <c r="DG25" s="82">
        <f>' I КВАРТАЛ'!AS25+'II КВАРТАЛ '!AS25+' III КВАРТАЛ '!AS25+'IV КВАРТАЛ и СВОД V-мов и $$ '!AS25</f>
        <v>376</v>
      </c>
      <c r="DH25" s="82">
        <f>' I КВАРТАЛ'!AT25+'II КВАРТАЛ '!AT25+' III КВАРТАЛ '!AT25+'IV КВАРТАЛ и СВОД V-мов и $$ '!AT25</f>
        <v>669</v>
      </c>
      <c r="DI25" s="106">
        <f>' I КВАРТАЛ'!AU25+'II КВАРТАЛ '!AU25+' III КВАРТАЛ '!AU25+'IV КВАРТАЛ и СВОД V-мов и $$ '!AU25</f>
        <v>6989246.3699999992</v>
      </c>
      <c r="DJ25" s="49">
        <f>' I КВАРТАЛ'!AV25+'II КВАРТАЛ '!AV25+' III КВАРТАЛ '!AV25+'IV КВАРТАЛ и СВОД V-мов и $$ '!AV25</f>
        <v>2514791.09</v>
      </c>
      <c r="DK25" s="49">
        <f>' I КВАРТАЛ'!AW25+'II КВАРТАЛ '!AW25+' III КВАРТАЛ '!AW25+'IV КВАРТАЛ и СВОД V-мов и $$ '!AW25</f>
        <v>4474455.2799999993</v>
      </c>
      <c r="DL25" s="83">
        <f t="shared" si="31"/>
        <v>11820</v>
      </c>
      <c r="DM25" s="82">
        <f>' I КВАРТАЛ'!AY25+'II КВАРТАЛ '!AY25+' III КВАРТАЛ '!AY25+'IV КВАРТАЛ и СВОД V-мов и $$ '!AY25</f>
        <v>4720</v>
      </c>
      <c r="DN25" s="82">
        <f>' I КВАРТАЛ'!AZ25+'II КВАРТАЛ '!AZ25+' III КВАРТАЛ '!AZ25+'IV КВАРТАЛ и СВОД V-мов и $$ '!AZ25</f>
        <v>7100</v>
      </c>
      <c r="DO25" s="106">
        <f>' I КВАРТАЛ'!BA25+'II КВАРТАЛ '!BA25+' III КВАРТАЛ '!BA25+'IV КВАРТАЛ и СВОД V-мов и $$ '!BA25</f>
        <v>1175380.8</v>
      </c>
      <c r="DP25" s="49">
        <f>' I КВАРТАЛ'!BB25+'II КВАРТАЛ '!BB25+' III КВАРТАЛ '!BB25+'IV КВАРТАЛ и СВОД V-мов и $$ '!BB25</f>
        <v>469356.79999999999</v>
      </c>
      <c r="DQ25" s="49">
        <f>' I КВАРТАЛ'!BC25+'II КВАРТАЛ '!BC25+' III КВАРТАЛ '!BC25+'IV КВАРТАЛ и СВОД V-мов и $$ '!BC25</f>
        <v>706024</v>
      </c>
      <c r="DR25" s="83">
        <f t="shared" si="32"/>
        <v>952</v>
      </c>
      <c r="DS25" s="82">
        <f>' I КВАРТАЛ'!BE25+'II КВАРТАЛ '!BE25+' III КВАРТАЛ '!BE25+'IV КВАРТАЛ и СВОД V-мов и $$ '!BE25</f>
        <v>381</v>
      </c>
      <c r="DT25" s="82">
        <f>' I КВАРТАЛ'!BF25+'II КВАРТАЛ '!BF25+' III КВАРТАЛ '!BF25+'IV КВАРТАЛ и СВОД V-мов и $$ '!BF25</f>
        <v>571</v>
      </c>
      <c r="DU25" s="106">
        <f>' I КВАРТАЛ'!BG25+'II КВАРТАЛ '!BG25+' III КВАРТАЛ '!BG25+'IV КВАРТАЛ и СВОД V-мов и $$ '!BG25</f>
        <v>667656.6399999999</v>
      </c>
      <c r="DV25" s="49">
        <f>' I КВАРТАЛ'!BH25+'II КВАРТАЛ '!BH25+' III КВАРТАЛ '!BH25+'IV КВАРТАЛ и СВОД V-мов и $$ '!BH25</f>
        <v>267202.92000000004</v>
      </c>
      <c r="DW25" s="49">
        <f>' I КВАРТАЛ'!BI25+'II КВАРТАЛ '!BI25+' III КВАРТАЛ '!BI25+'IV КВАРТАЛ и СВОД V-мов и $$ '!BI25</f>
        <v>400453.72000000003</v>
      </c>
      <c r="DY25" s="65">
        <f t="shared" si="15"/>
        <v>87387</v>
      </c>
      <c r="DZ25" s="90">
        <f t="shared" si="16"/>
        <v>32378</v>
      </c>
      <c r="EA25" s="90">
        <f t="shared" si="17"/>
        <v>55009</v>
      </c>
      <c r="EB25" s="56">
        <f t="shared" si="33"/>
        <v>100385050.21000001</v>
      </c>
      <c r="EC25" s="49">
        <f t="shared" si="34"/>
        <v>36345712.229999997</v>
      </c>
      <c r="ED25" s="49">
        <f t="shared" si="35"/>
        <v>64039337.980000004</v>
      </c>
      <c r="EE25" s="107">
        <f t="shared" si="19"/>
        <v>0</v>
      </c>
      <c r="EF25" s="93">
        <f t="shared" si="36"/>
        <v>87387</v>
      </c>
      <c r="EG25" s="94">
        <f t="shared" si="37"/>
        <v>0</v>
      </c>
      <c r="EH25" s="151"/>
      <c r="EI25" s="152"/>
      <c r="EJ25" s="151"/>
    </row>
    <row r="26" spans="1:140" s="33" customFormat="1" ht="15" x14ac:dyDescent="0.25">
      <c r="A26" s="21" t="s">
        <v>23</v>
      </c>
      <c r="B26" s="51">
        <f>C26+D26</f>
        <v>492</v>
      </c>
      <c r="C26" s="148">
        <v>2</v>
      </c>
      <c r="D26" s="148">
        <v>490</v>
      </c>
      <c r="E26" s="137">
        <f t="shared" si="54"/>
        <v>822572.34000000008</v>
      </c>
      <c r="F26" s="3">
        <v>3343.79</v>
      </c>
      <c r="G26" s="3">
        <v>819228.55</v>
      </c>
      <c r="H26" s="51">
        <f t="shared" si="49"/>
        <v>1210</v>
      </c>
      <c r="I26" s="148">
        <v>21</v>
      </c>
      <c r="J26" s="148">
        <v>1189</v>
      </c>
      <c r="K26" s="137">
        <f t="shared" si="55"/>
        <v>140189.12</v>
      </c>
      <c r="L26" s="3">
        <v>2433.0300000000002</v>
      </c>
      <c r="M26" s="3">
        <v>137756.09</v>
      </c>
      <c r="N26" s="51"/>
      <c r="O26" s="32"/>
      <c r="P26" s="32"/>
      <c r="Q26" s="53"/>
      <c r="R26" s="32"/>
      <c r="S26" s="32"/>
      <c r="T26" s="51">
        <f t="shared" si="50"/>
        <v>832</v>
      </c>
      <c r="U26" s="31">
        <v>0</v>
      </c>
      <c r="V26" s="31">
        <v>832</v>
      </c>
      <c r="W26" s="137">
        <f t="shared" si="56"/>
        <v>717394.85</v>
      </c>
      <c r="X26" s="3">
        <v>0</v>
      </c>
      <c r="Y26" s="3">
        <v>717394.85</v>
      </c>
      <c r="Z26" s="51">
        <f t="shared" si="45"/>
        <v>1915</v>
      </c>
      <c r="AA26" s="148">
        <v>7</v>
      </c>
      <c r="AB26" s="148">
        <v>1908</v>
      </c>
      <c r="AC26" s="137">
        <f t="shared" si="57"/>
        <v>1301977.45</v>
      </c>
      <c r="AD26" s="3">
        <v>4759.1899999999996</v>
      </c>
      <c r="AE26" s="3">
        <v>1297218.26</v>
      </c>
      <c r="AF26" s="51">
        <f t="shared" si="46"/>
        <v>1010</v>
      </c>
      <c r="AG26" s="148">
        <v>2</v>
      </c>
      <c r="AH26" s="148">
        <v>1008</v>
      </c>
      <c r="AI26" s="137">
        <f t="shared" si="58"/>
        <v>505799.13</v>
      </c>
      <c r="AJ26" s="3">
        <v>1001.58</v>
      </c>
      <c r="AK26" s="3">
        <v>504797.55</v>
      </c>
      <c r="AL26" s="51">
        <f t="shared" si="40"/>
        <v>162</v>
      </c>
      <c r="AM26" s="148">
        <v>0</v>
      </c>
      <c r="AN26" s="148">
        <v>162</v>
      </c>
      <c r="AO26" s="137">
        <f t="shared" si="51"/>
        <v>2447651.7000000002</v>
      </c>
      <c r="AP26" s="3">
        <v>0</v>
      </c>
      <c r="AQ26" s="3">
        <v>2447651.7000000002</v>
      </c>
      <c r="AR26" s="51">
        <f t="shared" si="22"/>
        <v>57</v>
      </c>
      <c r="AS26" s="31">
        <v>0</v>
      </c>
      <c r="AT26" s="31">
        <v>57</v>
      </c>
      <c r="AU26" s="137">
        <f t="shared" si="59"/>
        <v>370040.82</v>
      </c>
      <c r="AV26" s="3">
        <v>0</v>
      </c>
      <c r="AW26" s="3">
        <v>370040.82</v>
      </c>
      <c r="AX26" s="51">
        <f t="shared" si="42"/>
        <v>4125</v>
      </c>
      <c r="AY26" s="31">
        <v>100</v>
      </c>
      <c r="AZ26" s="31">
        <v>4025</v>
      </c>
      <c r="BA26" s="137">
        <f t="shared" si="60"/>
        <v>821328.75</v>
      </c>
      <c r="BB26" s="3">
        <v>19911</v>
      </c>
      <c r="BC26" s="3">
        <v>801417.75</v>
      </c>
      <c r="BD26" s="51">
        <f t="shared" si="62"/>
        <v>90</v>
      </c>
      <c r="BE26" s="31">
        <v>2</v>
      </c>
      <c r="BF26" s="31">
        <v>88</v>
      </c>
      <c r="BG26" s="137">
        <f t="shared" si="48"/>
        <v>63118.8</v>
      </c>
      <c r="BH26" s="3">
        <v>1402.64</v>
      </c>
      <c r="BI26" s="3">
        <v>61716.160000000003</v>
      </c>
      <c r="BK26" s="55">
        <f t="shared" si="13"/>
        <v>7190072.96</v>
      </c>
      <c r="BL26" s="58">
        <f>' I КВАРТАЛ'!BK26+'II КВАРТАЛ '!BK26+' III КВАРТАЛ '!BK26+'IV КВАРТАЛ и СВОД V-мов и $$ '!BK26</f>
        <v>27596254.73</v>
      </c>
      <c r="BM26" s="99">
        <v>27596254.770481735</v>
      </c>
      <c r="BN26" s="99">
        <f t="shared" si="14"/>
        <v>-4.0481735020875931E-2</v>
      </c>
      <c r="BO26" s="99"/>
      <c r="BP26" s="83">
        <f t="shared" si="23"/>
        <v>1962</v>
      </c>
      <c r="BQ26" s="82">
        <f>' I КВАРТАЛ'!C26+'II КВАРТАЛ '!C26+' III КВАРТАЛ '!C26+'IV КВАРТАЛ и СВОД V-мов и $$ '!C26</f>
        <v>12</v>
      </c>
      <c r="BR26" s="82">
        <f>' I КВАРТАЛ'!D26+'II КВАРТАЛ '!D26+' III КВАРТАЛ '!D26+'IV КВАРТАЛ и СВОД V-мов и $$ '!D26</f>
        <v>1950</v>
      </c>
      <c r="BS26" s="106">
        <f>' I КВАРТАЛ'!E26+'II КВАРТАЛ '!E26+' III КВАРТАЛ '!E26+'IV КВАРТАЛ и СВОД V-мов и $$ '!E26</f>
        <v>3280257.9699999997</v>
      </c>
      <c r="BT26" s="49">
        <f>' I КВАРТАЛ'!F26+'II КВАРТАЛ '!F26+' III КВАРТАЛ '!F26+'IV КВАРТАЛ и СВОД V-мов и $$ '!F26</f>
        <v>20062.730000000003</v>
      </c>
      <c r="BU26" s="49">
        <f>' I КВАРТАЛ'!G26+'II КВАРТАЛ '!G26+' III КВАРТАЛ '!G26+'IV КВАРТАЛ и СВОД V-мов и $$ '!G26</f>
        <v>3260195.24</v>
      </c>
      <c r="BV26" s="83">
        <f t="shared" si="24"/>
        <v>4798</v>
      </c>
      <c r="BW26" s="82">
        <f>' I КВАРТАЛ'!I26+'II КВАРТАЛ '!I26+' III КВАРТАЛ '!I26+'IV КВАРТАЛ и СВОД V-мов и $$ '!I26</f>
        <v>115</v>
      </c>
      <c r="BX26" s="82">
        <f>' I КВАРТАЛ'!J26+'II КВАРТАЛ '!J26+' III КВАРТАЛ '!J26+'IV КВАРТАЛ и СВОД V-мов и $$ '!J26</f>
        <v>4683</v>
      </c>
      <c r="BY26" s="106">
        <f>' I КВАРТАЛ'!K26+'II КВАРТАЛ '!K26+' III КВАРТАЛ '!K26+'IV КВАРТАЛ и СВОД V-мов и $$ '!K26</f>
        <v>554203.04</v>
      </c>
      <c r="BZ26" s="49">
        <f>' I КВАРТАЛ'!L26+'II КВАРТАЛ '!L26+' III КВАРТАЛ '!L26+'IV КВАРТАЛ и СВОД V-мов и $$ '!L26</f>
        <v>13280.27</v>
      </c>
      <c r="CA26" s="49">
        <f>' I КВАРТАЛ'!M26+'II КВАРТАЛ '!M26+' III КВАРТАЛ '!M26+'IV КВАРТАЛ и СВОД V-мов и $$ '!M26</f>
        <v>540922.77</v>
      </c>
      <c r="CB26" s="83">
        <f t="shared" si="25"/>
        <v>0</v>
      </c>
      <c r="CC26" s="82">
        <f>' I КВАРТАЛ'!O26+'II КВАРТАЛ '!O26+' III КВАРТАЛ '!O26+'IV КВАРТАЛ и СВОД V-мов и $$ '!O26</f>
        <v>0</v>
      </c>
      <c r="CD26" s="82">
        <f>' I КВАРТАЛ'!P26+'II КВАРТАЛ '!P26+' III КВАРТАЛ '!P26+'IV КВАРТАЛ и СВОД V-мов и $$ '!P26</f>
        <v>0</v>
      </c>
      <c r="CE26" s="106">
        <f>' I КВАРТАЛ'!Q26+'II КВАРТАЛ '!Q26+' III КВАРТАЛ '!Q26+'IV КВАРТАЛ и СВОД V-мов и $$ '!Q26</f>
        <v>0</v>
      </c>
      <c r="CF26" s="49">
        <f>' I КВАРТАЛ'!R26+'II КВАРТАЛ '!R26+' III КВАРТАЛ '!R26+'IV КВАРТАЛ и СВОД V-мов и $$ '!R26</f>
        <v>0</v>
      </c>
      <c r="CG26" s="49">
        <f>' I КВАРТАЛ'!S26+'II КВАРТАЛ '!S26+' III КВАРТАЛ '!S26+'IV КВАРТАЛ и СВОД V-мов и $$ '!S26</f>
        <v>0</v>
      </c>
      <c r="CH26" s="83">
        <f t="shared" si="26"/>
        <v>3438</v>
      </c>
      <c r="CI26" s="82">
        <f>' I КВАРТАЛ'!U26+'II КВАРТАЛ '!U26+' III КВАРТАЛ '!U26+'IV КВАРТАЛ и СВОД V-мов и $$ '!U26</f>
        <v>0</v>
      </c>
      <c r="CJ26" s="82">
        <f>' I КВАРТАЛ'!V26+'II КВАРТАЛ '!V26+' III КВАРТАЛ '!V26+'IV КВАРТАЛ и СВОД V-мов и $$ '!V26</f>
        <v>3438</v>
      </c>
      <c r="CK26" s="106">
        <f>' I КВАРТАЛ'!W26+'II КВАРТАЛ '!W26+' III КВАРТАЛ '!W26+'IV КВАРТАЛ и СВОД V-мов и $$ '!W26</f>
        <v>3038125.7600000002</v>
      </c>
      <c r="CL26" s="49">
        <f>' I КВАРТАЛ'!X26+'II КВАРТАЛ '!X26+' III КВАРТАЛ '!X26+'IV КВАРТАЛ и СВОД V-мов и $$ '!X26</f>
        <v>0</v>
      </c>
      <c r="CM26" s="49">
        <f>' I КВАРТАЛ'!Y26+'II КВАРТАЛ '!Y26+' III КВАРТАЛ '!Y26+'IV КВАРТАЛ и СВОД V-мов и $$ '!Y26</f>
        <v>3038125.7600000002</v>
      </c>
      <c r="CN26" s="83">
        <f t="shared" si="27"/>
        <v>7744</v>
      </c>
      <c r="CO26" s="82">
        <f>' I КВАРТАЛ'!AA26+'II КВАРТАЛ '!AA26+' III КВАРТАЛ '!AA26+'IV КВАРТАЛ и СВОД V-мов и $$ '!AA26</f>
        <v>38</v>
      </c>
      <c r="CP26" s="82">
        <f>' I КВАРТАЛ'!AB26+'II КВАРТАЛ '!AB26+' III КВАРТАЛ '!AB26+'IV КВАРТАЛ и СВОД V-мов и $$ '!AB26</f>
        <v>7706</v>
      </c>
      <c r="CQ26" s="106">
        <f>' I КВАРТАЛ'!AC26+'II КВАРТАЛ '!AC26+' III КВАРТАЛ '!AC26+'IV КВАРТАЛ и СВОД V-мов и $$ '!AC26</f>
        <v>5255277.8600000003</v>
      </c>
      <c r="CR26" s="49">
        <f>' I КВАРТАЛ'!AD26+'II КВАРТАЛ '!AD26+' III КВАРТАЛ '!AD26+'IV КВАРТАЛ и СВОД V-мов и $$ '!AD26</f>
        <v>25798.42</v>
      </c>
      <c r="CS26" s="49">
        <f>' I КВАРТАЛ'!AE26+'II КВАРТАЛ '!AE26+' III КВАРТАЛ '!AE26+'IV КВАРТАЛ и СВОД V-мов и $$ '!AE26</f>
        <v>5229479.4400000004</v>
      </c>
      <c r="CT26" s="83">
        <f t="shared" si="28"/>
        <v>3500</v>
      </c>
      <c r="CU26" s="82">
        <f>' I КВАРТАЛ'!AG26+'II КВАРТАЛ '!AG26+' III КВАРТАЛ '!AG26+'IV КВАРТАЛ и СВОД V-мов и $$ '!AG26</f>
        <v>21</v>
      </c>
      <c r="CV26" s="82">
        <f>' I КВАРТАЛ'!AH26+'II КВАРТАЛ '!AH26+' III КВАРТАЛ '!AH26+'IV КВАРТАЛ и СВОД V-мов и $$ '!AH26</f>
        <v>3479</v>
      </c>
      <c r="CW26" s="106">
        <f>' I КВАРТАЛ'!AI26+'II КВАРТАЛ '!AI26+' III КВАРТАЛ '!AI26+'IV КВАРТАЛ и СВОД V-мов и $$ '!AI26</f>
        <v>1746287.8399999999</v>
      </c>
      <c r="CX26" s="49">
        <f>' I КВАРТАЛ'!AJ26+'II КВАРТАЛ '!AJ26+' III КВАРТАЛ '!AJ26+'IV КВАРТАЛ и СВОД V-мов и $$ '!AJ26</f>
        <v>10484.769999999999</v>
      </c>
      <c r="CY26" s="49">
        <f>' I КВАРТАЛ'!AK26+'II КВАРТАЛ '!AK26+' III КВАРТАЛ '!AK26+'IV КВАРТАЛ и СВОД V-мов и $$ '!AK26</f>
        <v>1735803.07</v>
      </c>
      <c r="CZ26" s="83">
        <f t="shared" si="29"/>
        <v>571</v>
      </c>
      <c r="DA26" s="82">
        <f>' I КВАРТАЛ'!AM26+'II КВАРТАЛ '!AM26+' III КВАРТАЛ '!AM26+'IV КВАРТАЛ и СВОД V-мов и $$ '!AM26</f>
        <v>4</v>
      </c>
      <c r="DB26" s="82">
        <f>' I КВАРТАЛ'!AN26+'II КВАРТАЛ '!AN26+' III КВАРТАЛ '!AN26+'IV КВАРТАЛ и СВОД V-мов и $$ '!AN26</f>
        <v>567</v>
      </c>
      <c r="DC26" s="106">
        <f>' I КВАРТАЛ'!AO26+'II КВАРТАЛ '!AO26+' III КВАРТАЛ '!AO26+'IV КВАРТАЛ и СВОД V-мов и $$ '!AO26</f>
        <v>8627767.7599999998</v>
      </c>
      <c r="DD26" s="49">
        <f>' I КВАРТАЛ'!AP26+'II КВАРТАЛ '!AP26+' III КВАРТАЛ '!AP26+'IV КВАРТАЛ и СВОД V-мов и $$ '!AP26</f>
        <v>60442.36</v>
      </c>
      <c r="DE26" s="49">
        <f>' I КВАРТАЛ'!AQ26+'II КВАРТАЛ '!AQ26+' III КВАРТАЛ '!AQ26+'IV КВАРТАЛ и СВОД V-мов и $$ '!AQ26</f>
        <v>8567325.3999999985</v>
      </c>
      <c r="DF26" s="83">
        <f t="shared" si="30"/>
        <v>239</v>
      </c>
      <c r="DG26" s="82">
        <f>' I КВАРТАЛ'!AS26+'II КВАРТАЛ '!AS26+' III КВАРТАЛ '!AS26+'IV КВАРТАЛ и СВОД V-мов и $$ '!AS26</f>
        <v>0</v>
      </c>
      <c r="DH26" s="82">
        <f>' I КВАРТАЛ'!AT26+'II КВАРТАЛ '!AT26+' III КВАРТАЛ '!AT26+'IV КВАРТАЛ и СВОД V-мов и $$ '!AT26</f>
        <v>239</v>
      </c>
      <c r="DI26" s="106">
        <f>' I КВАРТАЛ'!AU26+'II КВАРТАЛ '!AU26+' III КВАРТАЛ '!AU26+'IV КВАРТАЛ и СВОД V-мов и $$ '!AU26</f>
        <v>1551635.06</v>
      </c>
      <c r="DJ26" s="49">
        <f>' I КВАРТАЛ'!AV26+'II КВАРТАЛ '!AV26+' III КВАРТАЛ '!AV26+'IV КВАРТАЛ и СВОД V-мов и $$ '!AV26</f>
        <v>0</v>
      </c>
      <c r="DK26" s="49">
        <f>' I КВАРТАЛ'!AW26+'II КВАРТАЛ '!AW26+' III КВАРТАЛ '!AW26+'IV КВАРТАЛ и СВОД V-мов и $$ '!AW26</f>
        <v>1551635.06</v>
      </c>
      <c r="DL26" s="83">
        <f t="shared" si="31"/>
        <v>16500</v>
      </c>
      <c r="DM26" s="82">
        <f>' I КВАРТАЛ'!AY26+'II КВАРТАЛ '!AY26+' III КВАРТАЛ '!AY26+'IV КВАРТАЛ и СВОД V-мов и $$ '!AY26</f>
        <v>400</v>
      </c>
      <c r="DN26" s="82">
        <f>' I КВАРТАЛ'!AZ26+'II КВАРТАЛ '!AZ26+' III КВАРТАЛ '!AZ26+'IV КВАРТАЛ и СВОД V-мов и $$ '!AZ26</f>
        <v>16100</v>
      </c>
      <c r="DO26" s="106">
        <f>' I КВАРТАЛ'!BA26+'II КВАРТАЛ '!BA26+' III КВАРТАЛ '!BA26+'IV КВАРТАЛ и СВОД V-мов и $$ '!BA26</f>
        <v>3285315</v>
      </c>
      <c r="DP26" s="49">
        <f>' I КВАРТАЛ'!BB26+'II КВАРТАЛ '!BB26+' III КВАРТАЛ '!BB26+'IV КВАРТАЛ и СВОД V-мов и $$ '!BB26</f>
        <v>79644</v>
      </c>
      <c r="DQ26" s="49">
        <f>' I КВАРТАЛ'!BC26+'II КВАРТАЛ '!BC26+' III КВАРТАЛ '!BC26+'IV КВАРТАЛ и СВОД V-мов и $$ '!BC26</f>
        <v>3205671</v>
      </c>
      <c r="DR26" s="83">
        <f t="shared" si="32"/>
        <v>367</v>
      </c>
      <c r="DS26" s="82">
        <f>' I КВАРТАЛ'!BE26+'II КВАРТАЛ '!BE26+' III КВАРТАЛ '!BE26+'IV КВАРТАЛ и СВОД V-мов и $$ '!BE26</f>
        <v>8</v>
      </c>
      <c r="DT26" s="82">
        <f>' I КВАРТАЛ'!BF26+'II КВАРТАЛ '!BF26+' III КВАРТАЛ '!BF26+'IV КВАРТАЛ и СВОД V-мов и $$ '!BF26</f>
        <v>359</v>
      </c>
      <c r="DU26" s="106">
        <f>' I КВАРТАЛ'!BG26+'II КВАРТАЛ '!BG26+' III КВАРТАЛ '!BG26+'IV КВАРТАЛ и СВОД V-мов и $$ '!BG26</f>
        <v>257384.44</v>
      </c>
      <c r="DV26" s="49">
        <f>' I КВАРТАЛ'!BH26+'II КВАРТАЛ '!BH26+' III КВАРТАЛ '!BH26+'IV КВАРТАЛ и СВОД V-мов и $$ '!BH26</f>
        <v>5610.56</v>
      </c>
      <c r="DW26" s="49">
        <f>' I КВАРТАЛ'!BI26+'II КВАРТАЛ '!BI26+' III КВАРТАЛ '!BI26+'IV КВАРТАЛ и СВОД V-мов и $$ '!BI26</f>
        <v>251773.88</v>
      </c>
      <c r="DY26" s="65">
        <f t="shared" si="15"/>
        <v>39119</v>
      </c>
      <c r="DZ26" s="90">
        <f t="shared" si="16"/>
        <v>598</v>
      </c>
      <c r="EA26" s="90">
        <f t="shared" si="17"/>
        <v>38521</v>
      </c>
      <c r="EB26" s="56">
        <f t="shared" si="33"/>
        <v>27596254.729999997</v>
      </c>
      <c r="EC26" s="49">
        <f t="shared" si="34"/>
        <v>215323.11</v>
      </c>
      <c r="ED26" s="49">
        <f t="shared" si="35"/>
        <v>27380931.619999997</v>
      </c>
      <c r="EE26" s="107">
        <f t="shared" si="19"/>
        <v>0</v>
      </c>
      <c r="EF26" s="93">
        <f t="shared" si="36"/>
        <v>39119</v>
      </c>
      <c r="EG26" s="94">
        <f t="shared" si="37"/>
        <v>0</v>
      </c>
      <c r="EH26" s="151"/>
      <c r="EI26" s="152"/>
      <c r="EJ26" s="151"/>
    </row>
    <row r="27" spans="1:140" s="33" customFormat="1" ht="15.75" customHeight="1" x14ac:dyDescent="0.25">
      <c r="A27" s="21" t="s">
        <v>86</v>
      </c>
      <c r="B27" s="51">
        <f t="shared" ref="B27:B31" si="63">C27+D27</f>
        <v>1828</v>
      </c>
      <c r="C27" s="148">
        <v>381</v>
      </c>
      <c r="D27" s="148">
        <v>1447</v>
      </c>
      <c r="E27" s="137">
        <f t="shared" si="54"/>
        <v>3056224.05</v>
      </c>
      <c r="F27" s="3">
        <v>636991.99</v>
      </c>
      <c r="G27" s="3">
        <v>2419232.06</v>
      </c>
      <c r="H27" s="51">
        <f t="shared" si="49"/>
        <v>2736</v>
      </c>
      <c r="I27" s="148">
        <v>425</v>
      </c>
      <c r="J27" s="148">
        <v>2311</v>
      </c>
      <c r="K27" s="137">
        <f t="shared" si="55"/>
        <v>293561.58999999997</v>
      </c>
      <c r="L27" s="3">
        <v>45600.76</v>
      </c>
      <c r="M27" s="3">
        <v>247960.83</v>
      </c>
      <c r="N27" s="51"/>
      <c r="O27" s="32"/>
      <c r="P27" s="32"/>
      <c r="Q27" s="53"/>
      <c r="R27" s="32"/>
      <c r="S27" s="32"/>
      <c r="T27" s="51">
        <f t="shared" si="50"/>
        <v>2403</v>
      </c>
      <c r="U27" s="31">
        <v>714</v>
      </c>
      <c r="V27" s="31">
        <v>1689</v>
      </c>
      <c r="W27" s="137">
        <f t="shared" si="56"/>
        <v>2280452.6799999997</v>
      </c>
      <c r="X27" s="3">
        <v>677587.69</v>
      </c>
      <c r="Y27" s="3">
        <v>1602864.99</v>
      </c>
      <c r="Z27" s="51">
        <f t="shared" si="45"/>
        <v>7834</v>
      </c>
      <c r="AA27" s="148">
        <v>1397</v>
      </c>
      <c r="AB27" s="148">
        <v>6437</v>
      </c>
      <c r="AC27" s="137">
        <f t="shared" si="57"/>
        <v>5499614.4400000004</v>
      </c>
      <c r="AD27" s="3">
        <v>980720.11</v>
      </c>
      <c r="AE27" s="3">
        <v>4518894.33</v>
      </c>
      <c r="AF27" s="51">
        <f t="shared" si="46"/>
        <v>3412</v>
      </c>
      <c r="AG27" s="148">
        <v>515</v>
      </c>
      <c r="AH27" s="148">
        <v>2897</v>
      </c>
      <c r="AI27" s="137">
        <f t="shared" si="58"/>
        <v>1365280.41</v>
      </c>
      <c r="AJ27" s="3">
        <v>206072.51</v>
      </c>
      <c r="AK27" s="3">
        <v>1159207.8999999999</v>
      </c>
      <c r="AL27" s="51">
        <f t="shared" si="40"/>
        <v>942</v>
      </c>
      <c r="AM27" s="148">
        <v>203</v>
      </c>
      <c r="AN27" s="148">
        <v>739</v>
      </c>
      <c r="AO27" s="137">
        <f t="shared" si="51"/>
        <v>14706104.699999999</v>
      </c>
      <c r="AP27" s="3">
        <v>3169149.95</v>
      </c>
      <c r="AQ27" s="3">
        <v>11536954.75</v>
      </c>
      <c r="AR27" s="51">
        <f t="shared" si="22"/>
        <v>272</v>
      </c>
      <c r="AS27" s="31">
        <v>79</v>
      </c>
      <c r="AT27" s="31">
        <v>193</v>
      </c>
      <c r="AU27" s="137">
        <f t="shared" si="59"/>
        <v>2104807.13</v>
      </c>
      <c r="AV27" s="3">
        <v>611322.66</v>
      </c>
      <c r="AW27" s="3">
        <v>1493484.47</v>
      </c>
      <c r="AX27" s="51">
        <f t="shared" ref="AX27:AX32" si="64">AY27+AZ27</f>
        <v>2932</v>
      </c>
      <c r="AY27" s="31">
        <v>855</v>
      </c>
      <c r="AZ27" s="31">
        <v>2077</v>
      </c>
      <c r="BA27" s="137">
        <f t="shared" si="60"/>
        <v>322957.28000000003</v>
      </c>
      <c r="BB27" s="3">
        <v>94177.52</v>
      </c>
      <c r="BC27" s="3">
        <v>228779.76</v>
      </c>
      <c r="BD27" s="51">
        <f t="shared" si="62"/>
        <v>445</v>
      </c>
      <c r="BE27" s="31">
        <v>130</v>
      </c>
      <c r="BF27" s="31">
        <v>315</v>
      </c>
      <c r="BG27" s="137">
        <f t="shared" si="48"/>
        <v>225591.09999999998</v>
      </c>
      <c r="BH27" s="3">
        <v>65903.02</v>
      </c>
      <c r="BI27" s="3">
        <v>159688.07999999999</v>
      </c>
      <c r="BK27" s="55">
        <f t="shared" si="13"/>
        <v>29854593.379999999</v>
      </c>
      <c r="BL27" s="58">
        <f>' I КВАРТАЛ'!BK27+'II КВАРТАЛ '!BK27+' III КВАРТАЛ '!BK27+'IV КВАРТАЛ и СВОД V-мов и $$ '!BK27</f>
        <v>120264702.75999999</v>
      </c>
      <c r="BM27" s="99">
        <v>120264702.71815956</v>
      </c>
      <c r="BN27" s="99">
        <f t="shared" si="14"/>
        <v>4.1840434074401855E-2</v>
      </c>
      <c r="BO27" s="99"/>
      <c r="BP27" s="83">
        <f t="shared" si="23"/>
        <v>7317</v>
      </c>
      <c r="BQ27" s="82">
        <f>' I КВАРТАЛ'!C27+'II КВАРТАЛ '!C27+' III КВАРТАЛ '!C27+'IV КВАРТАЛ и СВОД V-мов и $$ '!C27</f>
        <v>2246</v>
      </c>
      <c r="BR27" s="82">
        <f>' I КВАРТАЛ'!D27+'II КВАРТАЛ '!D27+' III КВАРТАЛ '!D27+'IV КВАРТАЛ и СВОД V-мов и $$ '!D27</f>
        <v>5071</v>
      </c>
      <c r="BS27" s="106">
        <f>' I КВАРТАЛ'!E27+'II КВАРТАЛ '!E27+' III КВАРТАЛ '!E27+'IV КВАРТАЛ и СВОД V-мов и $$ '!E27</f>
        <v>12233255.68</v>
      </c>
      <c r="BT27" s="49">
        <f>' I КВАРТАЛ'!F27+'II КВАРТАЛ '!F27+' III КВАРТАЛ '!F27+'IV КВАРТАЛ и СВОД V-мов и $$ '!F27</f>
        <v>3755076.16</v>
      </c>
      <c r="BU27" s="49">
        <f>' I КВАРТАЛ'!G27+'II КВАРТАЛ '!G27+' III КВАРТАЛ '!G27+'IV КВАРТАЛ и СВОД V-мов и $$ '!G27</f>
        <v>8478179.5199999996</v>
      </c>
      <c r="BV27" s="83">
        <f t="shared" si="24"/>
        <v>11459</v>
      </c>
      <c r="BW27" s="82">
        <f>' I КВАРТАЛ'!I27+'II КВАРТАЛ '!I27+' III КВАРТАЛ '!I27+'IV КВАРТАЛ и СВОД V-мов и $$ '!I27</f>
        <v>2568</v>
      </c>
      <c r="BX27" s="82">
        <f>' I КВАРТАЛ'!J27+'II КВАРТАЛ '!J27+' III КВАРТАЛ '!J27+'IV КВАРТАЛ и СВОД V-мов и $$ '!J27</f>
        <v>8891</v>
      </c>
      <c r="BY27" s="106">
        <f>' I КВАРТАЛ'!K27+'II КВАРТАЛ '!K27+' III КВАРТАЛ '!K27+'IV КВАРТАЛ и СВОД V-мов и $$ '!K27</f>
        <v>1222011.3399999999</v>
      </c>
      <c r="BZ27" s="49">
        <f>' I КВАРТАЛ'!L27+'II КВАРТАЛ '!L27+' III КВАРТАЛ '!L27+'IV КВАРТАЛ и СВОД V-мов и $$ '!L27</f>
        <v>273694.53999999998</v>
      </c>
      <c r="CA27" s="49">
        <f>' I КВАРТАЛ'!M27+'II КВАРТАЛ '!M27+' III КВАРТАЛ '!M27+'IV КВАРТАЛ и СВОД V-мов и $$ '!M27</f>
        <v>948316.79999999993</v>
      </c>
      <c r="CB27" s="83">
        <f t="shared" si="25"/>
        <v>0</v>
      </c>
      <c r="CC27" s="82">
        <f>' I КВАРТАЛ'!O27+'II КВАРТАЛ '!O27+' III КВАРТАЛ '!O27+'IV КВАРТАЛ и СВОД V-мов и $$ '!O27</f>
        <v>0</v>
      </c>
      <c r="CD27" s="82">
        <f>' I КВАРТАЛ'!P27+'II КВАРТАЛ '!P27+' III КВАРТАЛ '!P27+'IV КВАРТАЛ и СВОД V-мов и $$ '!P27</f>
        <v>0</v>
      </c>
      <c r="CE27" s="106">
        <f>' I КВАРТАЛ'!Q27+'II КВАРТАЛ '!Q27+' III КВАРТАЛ '!Q27+'IV КВАРТАЛ и СВОД V-мов и $$ '!Q27</f>
        <v>0</v>
      </c>
      <c r="CF27" s="49">
        <f>' I КВАРТАЛ'!R27+'II КВАРТАЛ '!R27+' III КВАРТАЛ '!R27+'IV КВАРТАЛ и СВОД V-мов и $$ '!R27</f>
        <v>0</v>
      </c>
      <c r="CG27" s="49">
        <f>' I КВАРТАЛ'!S27+'II КВАРТАЛ '!S27+' III КВАРТАЛ '!S27+'IV КВАРТАЛ и СВОД V-мов и $$ '!S27</f>
        <v>0</v>
      </c>
      <c r="CH27" s="83">
        <f t="shared" si="26"/>
        <v>10218</v>
      </c>
      <c r="CI27" s="82">
        <f>' I КВАРТАЛ'!U27+'II КВАРТАЛ '!U27+' III КВАРТАЛ '!U27+'IV КВАРТАЛ и СВОД V-мов и $$ '!U27</f>
        <v>3037</v>
      </c>
      <c r="CJ27" s="82">
        <f>' I КВАРТАЛ'!V27+'II КВАРТАЛ '!V27+' III КВАРТАЛ '!V27+'IV КВАРТАЛ и СВОД V-мов и $$ '!V27</f>
        <v>7181</v>
      </c>
      <c r="CK27" s="106">
        <f>' I КВАРТАЛ'!W27+'II КВАРТАЛ '!W27+' III КВАРТАЛ '!W27+'IV КВАРТАЛ и СВОД V-мов и $$ '!W27</f>
        <v>10034667.85</v>
      </c>
      <c r="CL27" s="49">
        <f>' I КВАРТАЛ'!X27+'II КВАРТАЛ '!X27+' III КВАРТАЛ '!X27+'IV КВАРТАЛ и СВОД V-мов и $$ '!X27</f>
        <v>2982509.01</v>
      </c>
      <c r="CM27" s="49">
        <f>' I КВАРТАЛ'!Y27+'II КВАРТАЛ '!Y27+' III КВАРТАЛ '!Y27+'IV КВАРТАЛ и СВОД V-мов и $$ '!Y27</f>
        <v>7052158.8399999999</v>
      </c>
      <c r="CN27" s="83">
        <f t="shared" si="27"/>
        <v>31374</v>
      </c>
      <c r="CO27" s="82">
        <f>' I КВАРТАЛ'!AA27+'II КВАРТАЛ '!AA27+' III КВАРТАЛ '!AA27+'IV КВАРТАЛ и СВОД V-мов и $$ '!AA27</f>
        <v>8413</v>
      </c>
      <c r="CP27" s="82">
        <f>' I КВАРТАЛ'!AB27+'II КВАРТАЛ '!AB27+' III КВАРТАЛ '!AB27+'IV КВАРТАЛ и СВОД V-мов и $$ '!AB27</f>
        <v>22961</v>
      </c>
      <c r="CQ27" s="106">
        <f>' I КВАРТАЛ'!AC27+'II КВАРТАЛ '!AC27+' III КВАРТАЛ '!AC27+'IV КВАРТАЛ и СВОД V-мов и $$ '!AC27</f>
        <v>22033192.540000003</v>
      </c>
      <c r="CR27" s="49">
        <f>' I КВАРТАЛ'!AD27+'II КВАРТАЛ '!AD27+' III КВАРТАЛ '!AD27+'IV КВАРТАЛ и СВОД V-мов и $$ '!AD27</f>
        <v>5908480.6299999999</v>
      </c>
      <c r="CS27" s="49">
        <f>' I КВАРТАЛ'!AE27+'II КВАРТАЛ '!AE27+' III КВАРТАЛ '!AE27+'IV КВАРТАЛ и СВОД V-мов и $$ '!AE27</f>
        <v>16124711.91</v>
      </c>
      <c r="CT27" s="83">
        <f t="shared" si="28"/>
        <v>13665</v>
      </c>
      <c r="CU27" s="82">
        <f>' I КВАРТАЛ'!AG27+'II КВАРТАЛ '!AG27+' III КВАРТАЛ '!AG27+'IV КВАРТАЛ и СВОД V-мов и $$ '!AG27</f>
        <v>3406</v>
      </c>
      <c r="CV27" s="82">
        <f>' I КВАРТАЛ'!AH27+'II КВАРТАЛ '!AH27+' III КВАРТАЛ '!AH27+'IV КВАРТАЛ и СВОД V-мов и $$ '!AH27</f>
        <v>10259</v>
      </c>
      <c r="CW27" s="106">
        <f>' I КВАРТАЛ'!AI27+'II КВАРТАЛ '!AI27+' III КВАРТАЛ '!AI27+'IV КВАРТАЛ и СВОД V-мов и $$ '!AI27</f>
        <v>5473353.6899999995</v>
      </c>
      <c r="CX27" s="49">
        <f>' I КВАРТАЛ'!AJ27+'II КВАРТАЛ '!AJ27+' III КВАРТАЛ '!AJ27+'IV КВАРТАЛ и СВОД V-мов и $$ '!AJ27</f>
        <v>1364402.81</v>
      </c>
      <c r="CY27" s="49">
        <f>' I КВАРТАЛ'!AK27+'II КВАРТАЛ '!AK27+' III КВАРТАЛ '!AK27+'IV КВАРТАЛ и СВОД V-мов и $$ '!AK27</f>
        <v>4108950.88</v>
      </c>
      <c r="CZ27" s="83">
        <f t="shared" si="29"/>
        <v>3776</v>
      </c>
      <c r="DA27" s="82">
        <f>' I КВАРТАЛ'!AM27+'II КВАРТАЛ '!AM27+' III КВАРТАЛ '!AM27+'IV КВАРТАЛ и СВОД V-мов и $$ '!AM27</f>
        <v>1051</v>
      </c>
      <c r="DB27" s="82">
        <f>' I КВАРТАЛ'!AN27+'II КВАРТАЛ '!AN27+' III КВАРТАЛ '!AN27+'IV КВАРТАЛ и СВОД V-мов и $$ '!AN27</f>
        <v>2725</v>
      </c>
      <c r="DC27" s="106">
        <f>' I КВАРТАЛ'!AO27+'II КВАРТАЛ '!AO27+' III КВАРТАЛ '!AO27+'IV КВАРТАЛ и СВОД V-мов и $$ '!AO27</f>
        <v>58911365.480000004</v>
      </c>
      <c r="DD27" s="49">
        <f>' I КВАРТАЛ'!AP27+'II КВАРТАЛ '!AP27+' III КВАРТАЛ '!AP27+'IV КВАРТАЛ и СВОД V-мов и $$ '!AP27</f>
        <v>16395371.759999998</v>
      </c>
      <c r="DE27" s="49">
        <f>' I КВАРТАЛ'!AQ27+'II КВАРТАЛ '!AQ27+' III КВАРТАЛ '!AQ27+'IV КВАРТАЛ и СВОД V-мов и $$ '!AQ27</f>
        <v>42515993.719999999</v>
      </c>
      <c r="DF27" s="83">
        <f t="shared" si="30"/>
        <v>1057</v>
      </c>
      <c r="DG27" s="82">
        <f>' I КВАРТАЛ'!AS27+'II КВАРТАЛ '!AS27+' III КВАРТАЛ '!AS27+'IV КВАРТАЛ и СВОД V-мов и $$ '!AS27</f>
        <v>307</v>
      </c>
      <c r="DH27" s="82">
        <f>' I КВАРТАЛ'!AT27+'II КВАРТАЛ '!AT27+' III КВАРТАЛ '!AT27+'IV КВАРТАЛ и СВОД V-мов и $$ '!AT27</f>
        <v>750</v>
      </c>
      <c r="DI27" s="106">
        <f>' I КВАРТАЛ'!AU27+'II КВАРТАЛ '!AU27+' III КВАРТАЛ '!AU27+'IV КВАРТАЛ и СВОД V-мов и $$ '!AU27</f>
        <v>8162061.1000000006</v>
      </c>
      <c r="DJ27" s="49">
        <f>' I КВАРТАЛ'!AV27+'II КВАРТАЛ '!AV27+' III КВАРТАЛ '!AV27+'IV КВАРТАЛ и СВОД V-мов и $$ '!AV27</f>
        <v>2370627.46</v>
      </c>
      <c r="DK27" s="49">
        <f>' I КВАРТАЛ'!AW27+'II КВАРТАЛ '!AW27+' III КВАРТАЛ '!AW27+'IV КВАРТАЛ и СВОД V-мов и $$ '!AW27</f>
        <v>5791433.6399999997</v>
      </c>
      <c r="DL27" s="83">
        <f t="shared" si="31"/>
        <v>11733</v>
      </c>
      <c r="DM27" s="82">
        <f>' I КВАРТАЛ'!AY27+'II КВАРТАЛ '!AY27+' III КВАРТАЛ '!AY27+'IV КВАРТАЛ и СВОД V-мов и $$ '!AY27</f>
        <v>3423</v>
      </c>
      <c r="DN27" s="82">
        <f>' I КВАРТАЛ'!AZ27+'II КВАРТАЛ '!AZ27+' III КВАРТАЛ '!AZ27+'IV КВАРТАЛ и СВОД V-мов и $$ '!AZ27</f>
        <v>8310</v>
      </c>
      <c r="DO27" s="106">
        <f>' I КВАРТАЛ'!BA27+'II КВАРТАЛ '!BA27+' III КВАРТАЛ '!BA27+'IV КВАРТАЛ и СВОД V-мов и $$ '!BA27</f>
        <v>1293821.52</v>
      </c>
      <c r="DP27" s="49">
        <f>' I КВАРТАЛ'!BB27+'II КВАРТАЛ '!BB27+' III КВАРТАЛ '!BB27+'IV КВАРТАЛ и СВОД V-мов и $$ '!BB27</f>
        <v>377461.15</v>
      </c>
      <c r="DQ27" s="49">
        <f>' I КВАРТАЛ'!BC27+'II КВАРТАЛ '!BC27+' III КВАРТАЛ '!BC27+'IV КВАРТАЛ и СВОД V-мов и $$ '!BC27</f>
        <v>916360.37</v>
      </c>
      <c r="DR27" s="83">
        <f t="shared" si="32"/>
        <v>1783</v>
      </c>
      <c r="DS27" s="82">
        <f>' I КВАРТАЛ'!BE27+'II КВАРТАЛ '!BE27+' III КВАРТАЛ '!BE27+'IV КВАРТАЛ и СВОД V-мов и $$ '!BE27</f>
        <v>520</v>
      </c>
      <c r="DT27" s="82">
        <f>' I КВАРТАЛ'!BF27+'II КВАРТАЛ '!BF27+' III КВАРТАЛ '!BF27+'IV КВАРТАЛ и СВОД V-мов и $$ '!BF27</f>
        <v>1263</v>
      </c>
      <c r="DU27" s="106">
        <f>' I КВАРТАЛ'!BG27+'II КВАРТАЛ '!BG27+' III КВАРТАЛ '!BG27+'IV КВАРТАЛ и СВОД V-мов и $$ '!BG27</f>
        <v>900973.55999999994</v>
      </c>
      <c r="DV27" s="49">
        <f>' I КВАРТАЛ'!BH27+'II КВАРТАЛ '!BH27+' III КВАРТАЛ '!BH27+'IV КВАРТАЛ и СВОД V-мов и $$ '!BH27</f>
        <v>262762.83999999997</v>
      </c>
      <c r="DW27" s="49">
        <f>' I КВАРТАЛ'!BI27+'II КВАРТАЛ '!BI27+' III КВАРТАЛ '!BI27+'IV КВАРТАЛ и СВОД V-мов и $$ '!BI27</f>
        <v>638210.72</v>
      </c>
      <c r="DY27" s="65">
        <f t="shared" si="15"/>
        <v>92382</v>
      </c>
      <c r="DZ27" s="90">
        <f t="shared" si="16"/>
        <v>24971</v>
      </c>
      <c r="EA27" s="90">
        <f t="shared" si="17"/>
        <v>67411</v>
      </c>
      <c r="EB27" s="56">
        <f t="shared" si="33"/>
        <v>120264702.75999999</v>
      </c>
      <c r="EC27" s="49">
        <f t="shared" si="34"/>
        <v>33690386.359999999</v>
      </c>
      <c r="ED27" s="49">
        <f t="shared" si="35"/>
        <v>86574316.400000006</v>
      </c>
      <c r="EE27" s="107">
        <f t="shared" si="19"/>
        <v>0</v>
      </c>
      <c r="EF27" s="93">
        <f t="shared" si="36"/>
        <v>92382</v>
      </c>
      <c r="EG27" s="94">
        <f t="shared" si="37"/>
        <v>0</v>
      </c>
      <c r="EH27" s="151"/>
      <c r="EI27" s="152"/>
      <c r="EJ27" s="151"/>
    </row>
    <row r="28" spans="1:140" s="33" customFormat="1" ht="15" x14ac:dyDescent="0.25">
      <c r="A28" s="21" t="s">
        <v>24</v>
      </c>
      <c r="B28" s="51">
        <f t="shared" si="63"/>
        <v>168</v>
      </c>
      <c r="C28" s="148">
        <v>1</v>
      </c>
      <c r="D28" s="148">
        <v>167</v>
      </c>
      <c r="E28" s="137">
        <f t="shared" si="54"/>
        <v>280878.35000000003</v>
      </c>
      <c r="F28" s="3">
        <v>1671.89</v>
      </c>
      <c r="G28" s="3">
        <v>279206.46000000002</v>
      </c>
      <c r="H28" s="51">
        <f t="shared" si="49"/>
        <v>233</v>
      </c>
      <c r="I28" s="148">
        <v>2</v>
      </c>
      <c r="J28" s="148">
        <v>231</v>
      </c>
      <c r="K28" s="137">
        <f t="shared" si="55"/>
        <v>50947.049999999996</v>
      </c>
      <c r="L28" s="3">
        <v>437.31</v>
      </c>
      <c r="M28" s="3">
        <v>50509.74</v>
      </c>
      <c r="N28" s="51"/>
      <c r="O28" s="32"/>
      <c r="P28" s="32"/>
      <c r="Q28" s="53"/>
      <c r="R28" s="32"/>
      <c r="S28" s="32"/>
      <c r="T28" s="51">
        <f t="shared" si="50"/>
        <v>382</v>
      </c>
      <c r="U28" s="31">
        <v>32</v>
      </c>
      <c r="V28" s="31">
        <v>350</v>
      </c>
      <c r="W28" s="137">
        <f t="shared" si="56"/>
        <v>328409.83</v>
      </c>
      <c r="X28" s="3">
        <v>27510.77</v>
      </c>
      <c r="Y28" s="3">
        <v>300899.06</v>
      </c>
      <c r="Z28" s="51">
        <f t="shared" si="45"/>
        <v>759</v>
      </c>
      <c r="AA28" s="148">
        <v>28</v>
      </c>
      <c r="AB28" s="148">
        <v>731</v>
      </c>
      <c r="AC28" s="137">
        <f t="shared" si="57"/>
        <v>535669.4</v>
      </c>
      <c r="AD28" s="3">
        <v>19761.189999999999</v>
      </c>
      <c r="AE28" s="3">
        <v>515908.21</v>
      </c>
      <c r="AF28" s="51">
        <f t="shared" si="46"/>
        <v>421</v>
      </c>
      <c r="AG28" s="148">
        <v>39</v>
      </c>
      <c r="AH28" s="148">
        <v>382</v>
      </c>
      <c r="AI28" s="137">
        <f t="shared" si="58"/>
        <v>192117.15999999997</v>
      </c>
      <c r="AJ28" s="3">
        <v>17797.080000000002</v>
      </c>
      <c r="AK28" s="3">
        <v>174320.08</v>
      </c>
      <c r="AL28" s="51"/>
      <c r="AM28" s="31"/>
      <c r="AN28" s="31"/>
      <c r="AO28" s="53"/>
      <c r="AP28" s="3"/>
      <c r="AQ28" s="3"/>
      <c r="AR28" s="51">
        <f t="shared" si="22"/>
        <v>84</v>
      </c>
      <c r="AS28" s="31">
        <v>8</v>
      </c>
      <c r="AT28" s="31">
        <v>76</v>
      </c>
      <c r="AU28" s="137">
        <f t="shared" si="59"/>
        <v>518912.72000000003</v>
      </c>
      <c r="AV28" s="3">
        <v>49420.26</v>
      </c>
      <c r="AW28" s="3">
        <v>469492.46</v>
      </c>
      <c r="AX28" s="51"/>
      <c r="AY28" s="31"/>
      <c r="AZ28" s="31"/>
      <c r="BA28" s="53"/>
      <c r="BB28" s="3"/>
      <c r="BC28" s="3"/>
      <c r="BD28" s="51"/>
      <c r="BE28" s="31"/>
      <c r="BF28" s="31"/>
      <c r="BG28" s="53"/>
      <c r="BH28" s="3"/>
      <c r="BI28" s="3"/>
      <c r="BK28" s="55">
        <f t="shared" si="13"/>
        <v>1906934.5099999998</v>
      </c>
      <c r="BL28" s="58">
        <f>' I КВАРТАЛ'!BK28+'II КВАРТАЛ '!BK28+' III КВАРТАЛ '!BK28+'IV КВАРТАЛ и СВОД V-мов и $$ '!BK28</f>
        <v>7556236.8999999994</v>
      </c>
      <c r="BM28" s="99">
        <v>7556236.9187623151</v>
      </c>
      <c r="BN28" s="99">
        <f t="shared" si="14"/>
        <v>-1.87623156234622E-2</v>
      </c>
      <c r="BO28" s="99"/>
      <c r="BP28" s="83">
        <f t="shared" si="23"/>
        <v>673</v>
      </c>
      <c r="BQ28" s="82">
        <f>' I КВАРТАЛ'!C28+'II КВАРТАЛ '!C28+' III КВАРТАЛ '!C28+'IV КВАРТАЛ и СВОД V-мов и $$ '!C28</f>
        <v>42</v>
      </c>
      <c r="BR28" s="82">
        <f>' I КВАРТАЛ'!D28+'II КВАРТАЛ '!D28+' III КВАРТАЛ '!D28+'IV КВАРТАЛ и СВОД V-мов и $$ '!D28</f>
        <v>631</v>
      </c>
      <c r="BS28" s="106">
        <f>' I КВАРТАЛ'!E28+'II КВАРТАЛ '!E28+' III КВАРТАЛ '!E28+'IV КВАРТАЛ и СВОД V-мов и $$ '!E28</f>
        <v>1125185.31</v>
      </c>
      <c r="BT28" s="49">
        <f>' I КВАРТАЛ'!F28+'II КВАРТАЛ '!F28+' III КВАРТАЛ '!F28+'IV КВАРТАЛ и СВОД V-мов и $$ '!F28</f>
        <v>70219.58</v>
      </c>
      <c r="BU28" s="49">
        <f>' I КВАРТАЛ'!G28+'II КВАРТАЛ '!G28+' III КВАРТАЛ '!G28+'IV КВАРТАЛ и СВОД V-мов и $$ '!G28</f>
        <v>1054965.73</v>
      </c>
      <c r="BV28" s="83">
        <f t="shared" si="24"/>
        <v>940</v>
      </c>
      <c r="BW28" s="82">
        <f>' I КВАРТАЛ'!I28+'II КВАРТАЛ '!I28+' III КВАРТАЛ '!I28+'IV КВАРТАЛ и СВОД V-мов и $$ '!I28</f>
        <v>48</v>
      </c>
      <c r="BX28" s="82">
        <f>' I КВАРТАЛ'!J28+'II КВАРТАЛ '!J28+' III КВАРТАЛ '!J28+'IV КВАРТАЛ и СВОД V-мов и $$ '!J28</f>
        <v>892</v>
      </c>
      <c r="BY28" s="106">
        <f>' I КВАРТАЛ'!K28+'II КВАРТАЛ '!K28+' III КВАРТАЛ '!K28+'IV КВАРТАЛ и СВОД V-мов и $$ '!K28</f>
        <v>205229.82</v>
      </c>
      <c r="BZ28" s="49">
        <f>' I КВАРТАЛ'!L28+'II КВАРТАЛ '!L28+' III КВАРТАЛ '!L28+'IV КВАРТАЛ и СВОД V-мов и $$ '!L28</f>
        <v>10481.249999999998</v>
      </c>
      <c r="CA28" s="49">
        <f>' I КВАРТАЛ'!M28+'II КВАРТАЛ '!M28+' III КВАРТАЛ '!M28+'IV КВАРТАЛ и СВОД V-мов и $$ '!M28</f>
        <v>194748.57</v>
      </c>
      <c r="CB28" s="83">
        <f t="shared" si="25"/>
        <v>0</v>
      </c>
      <c r="CC28" s="82">
        <f>' I КВАРТАЛ'!O28+'II КВАРТАЛ '!O28+' III КВАРТАЛ '!O28+'IV КВАРТАЛ и СВОД V-мов и $$ '!O28</f>
        <v>0</v>
      </c>
      <c r="CD28" s="82">
        <f>' I КВАРТАЛ'!P28+'II КВАРТАЛ '!P28+' III КВАРТАЛ '!P28+'IV КВАРТАЛ и СВОД V-мов и $$ '!P28</f>
        <v>0</v>
      </c>
      <c r="CE28" s="106">
        <f>' I КВАРТАЛ'!Q28+'II КВАРТАЛ '!Q28+' III КВАРТАЛ '!Q28+'IV КВАРТАЛ и СВОД V-мов и $$ '!Q28</f>
        <v>0</v>
      </c>
      <c r="CF28" s="49">
        <f>' I КВАРТАЛ'!R28+'II КВАРТАЛ '!R28+' III КВАРТАЛ '!R28+'IV КВАРТАЛ и СВОД V-мов и $$ '!R28</f>
        <v>0</v>
      </c>
      <c r="CG28" s="49">
        <f>' I КВАРТАЛ'!S28+'II КВАРТАЛ '!S28+' III КВАРТАЛ '!S28+'IV КВАРТАЛ и СВОД V-мов и $$ '!S28</f>
        <v>0</v>
      </c>
      <c r="CH28" s="83">
        <f t="shared" si="26"/>
        <v>1533</v>
      </c>
      <c r="CI28" s="82">
        <f>' I КВАРТАЛ'!U28+'II КВАРТАЛ '!U28+' III КВАРТАЛ '!U28+'IV КВАРТАЛ и СВОД V-мов и $$ '!U28</f>
        <v>128</v>
      </c>
      <c r="CJ28" s="82">
        <f>' I КВАРТАЛ'!V28+'II КВАРТАЛ '!V28+' III КВАРТАЛ '!V28+'IV КВАРТАЛ и СВОД V-мов и $$ '!V28</f>
        <v>1405</v>
      </c>
      <c r="CK28" s="106">
        <f>' I КВАРТАЛ'!W28+'II КВАРТАЛ '!W28+' III КВАРТАЛ '!W28+'IV КВАРТАЛ и СВОД V-мов и $$ '!W28</f>
        <v>1344902.5100000002</v>
      </c>
      <c r="CL28" s="49">
        <f>' I КВАРТАЛ'!X28+'II КВАРТАЛ '!X28+' III КВАРТАЛ '!X28+'IV КВАРТАЛ и СВОД V-мов и $$ '!X28</f>
        <v>112293.8</v>
      </c>
      <c r="CM28" s="49">
        <f>' I КВАРТАЛ'!Y28+'II КВАРТАЛ '!Y28+' III КВАРТАЛ '!Y28+'IV КВАРТАЛ и СВОД V-мов и $$ '!Y28</f>
        <v>1232608.71</v>
      </c>
      <c r="CN28" s="83">
        <f t="shared" si="27"/>
        <v>3004</v>
      </c>
      <c r="CO28" s="82">
        <f>' I КВАРТАЛ'!AA28+'II КВАРТАЛ '!AA28+' III КВАРТАЛ '!AA28+'IV КВАРТАЛ и СВОД V-мов и $$ '!AA28</f>
        <v>252</v>
      </c>
      <c r="CP28" s="82">
        <f>' I КВАРТАЛ'!AB28+'II КВАРТАЛ '!AB28+' III КВАРТАЛ '!AB28+'IV КВАРТАЛ и СВОД V-мов и $$ '!AB28</f>
        <v>2752</v>
      </c>
      <c r="CQ28" s="106">
        <f>' I КВАРТАЛ'!AC28+'II КВАРТАЛ '!AC28+' III КВАРТАЛ '!AC28+'IV КВАРТАЛ и СВОД V-мов и $$ '!AC28</f>
        <v>2116150.11</v>
      </c>
      <c r="CR28" s="49">
        <f>' I КВАРТАЛ'!AD28+'II КВАРТАЛ '!AD28+' III КВАРТАЛ '!AD28+'IV КВАРТАЛ и СВОД V-мов и $$ '!AD28</f>
        <v>177274.78000000003</v>
      </c>
      <c r="CS28" s="49">
        <f>' I КВАРТАЛ'!AE28+'II КВАРТАЛ '!AE28+' III КВАРТАЛ '!AE28+'IV КВАРТАЛ и СВОД V-мов и $$ '!AE28</f>
        <v>1938875.33</v>
      </c>
      <c r="CT28" s="83">
        <f t="shared" si="28"/>
        <v>1668</v>
      </c>
      <c r="CU28" s="82">
        <f>' I КВАРТАЛ'!AG28+'II КВАРТАЛ '!AG28+' III КВАРТАЛ '!AG28+'IV КВАРТАЛ и СВОД V-мов и $$ '!AG28</f>
        <v>144</v>
      </c>
      <c r="CV28" s="82">
        <f>' I КВАРТАЛ'!AH28+'II КВАРТАЛ '!AH28+' III КВАРТАЛ '!AH28+'IV КВАРТАЛ и СВОД V-мов и $$ '!AH28</f>
        <v>1524</v>
      </c>
      <c r="CW28" s="106">
        <f>' I КВАРТАЛ'!AI28+'II КВАРТАЛ '!AI28+' III КВАРТАЛ '!AI28+'IV КВАРТАЛ и СВОД V-мов и $$ '!AI28</f>
        <v>761468.02</v>
      </c>
      <c r="CX28" s="49">
        <f>' I КВАРТАЛ'!AJ28+'II КВАРТАЛ '!AJ28+' III КВАРТАЛ '!AJ28+'IV КВАРТАЛ и СВОД V-мов и $$ '!AJ28</f>
        <v>65734.39</v>
      </c>
      <c r="CY28" s="49">
        <f>' I КВАРТАЛ'!AK28+'II КВАРТАЛ '!AK28+' III КВАРТАЛ '!AK28+'IV КВАРТАЛ и СВОД V-мов и $$ '!AK28</f>
        <v>695733.63</v>
      </c>
      <c r="CZ28" s="83">
        <f t="shared" si="29"/>
        <v>0</v>
      </c>
      <c r="DA28" s="82">
        <f>' I КВАРТАЛ'!AM28+'II КВАРТАЛ '!AM28+' III КВАРТАЛ '!AM28+'IV КВАРТАЛ и СВОД V-мов и $$ '!AM28</f>
        <v>0</v>
      </c>
      <c r="DB28" s="82">
        <f>' I КВАРТАЛ'!AN28+'II КВАРТАЛ '!AN28+' III КВАРТАЛ '!AN28+'IV КВАРТАЛ и СВОД V-мов и $$ '!AN28</f>
        <v>0</v>
      </c>
      <c r="DC28" s="106">
        <f>' I КВАРТАЛ'!AO28+'II КВАРТАЛ '!AO28+' III КВАРТАЛ '!AO28+'IV КВАРТАЛ и СВОД V-мов и $$ '!AO28</f>
        <v>0</v>
      </c>
      <c r="DD28" s="49">
        <f>' I КВАРТАЛ'!AP28+'II КВАРТАЛ '!AP28+' III КВАРТАЛ '!AP28+'IV КВАРТАЛ и СВОД V-мов и $$ '!AP28</f>
        <v>0</v>
      </c>
      <c r="DE28" s="49">
        <f>' I КВАРТАЛ'!AQ28+'II КВАРТАЛ '!AQ28+' III КВАРТАЛ '!AQ28+'IV КВАРТАЛ и СВОД V-мов и $$ '!AQ28</f>
        <v>0</v>
      </c>
      <c r="DF28" s="83">
        <f t="shared" si="30"/>
        <v>325</v>
      </c>
      <c r="DG28" s="82">
        <f>' I КВАРТАЛ'!AS28+'II КВАРТАЛ '!AS28+' III КВАРТАЛ '!AS28+'IV КВАРТАЛ и СВОД V-мов и $$ '!AS28</f>
        <v>30</v>
      </c>
      <c r="DH28" s="82">
        <f>' I КВАРТАЛ'!AT28+'II КВАРТАЛ '!AT28+' III КВАРТАЛ '!AT28+'IV КВАРТАЛ и СВОД V-мов и $$ '!AT28</f>
        <v>295</v>
      </c>
      <c r="DI28" s="106">
        <f>' I КВАРТАЛ'!AU28+'II КВАРТАЛ '!AU28+' III КВАРТАЛ '!AU28+'IV КВАРТАЛ и СВОД V-мов и $$ '!AU28</f>
        <v>2003301.13</v>
      </c>
      <c r="DJ28" s="49">
        <f>' I КВАРТАЛ'!AV28+'II КВАРТАЛ '!AV28+' III КВАРТАЛ '!AV28+'IV КВАРТАЛ и СВОД V-мов и $$ '!AV28</f>
        <v>184928.95</v>
      </c>
      <c r="DK28" s="49">
        <f>' I КВАРТАЛ'!AW28+'II КВАРТАЛ '!AW28+' III КВАРТАЛ '!AW28+'IV КВАРТАЛ и СВОД V-мов и $$ '!AW28</f>
        <v>1818372.18</v>
      </c>
      <c r="DL28" s="83">
        <f t="shared" si="31"/>
        <v>0</v>
      </c>
      <c r="DM28" s="82">
        <f>' I КВАРТАЛ'!AY28+'II КВАРТАЛ '!AY28+' III КВАРТАЛ '!AY28+'IV КВАРТАЛ и СВОД V-мов и $$ '!AY28</f>
        <v>0</v>
      </c>
      <c r="DN28" s="82">
        <f>' I КВАРТАЛ'!AZ28+'II КВАРТАЛ '!AZ28+' III КВАРТАЛ '!AZ28+'IV КВАРТАЛ и СВОД V-мов и $$ '!AZ28</f>
        <v>0</v>
      </c>
      <c r="DO28" s="106">
        <f>' I КВАРТАЛ'!BA28+'II КВАРТАЛ '!BA28+' III КВАРТАЛ '!BA28+'IV КВАРТАЛ и СВОД V-мов и $$ '!BA28</f>
        <v>0</v>
      </c>
      <c r="DP28" s="49">
        <f>' I КВАРТАЛ'!BB28+'II КВАРТАЛ '!BB28+' III КВАРТАЛ '!BB28+'IV КВАРТАЛ и СВОД V-мов и $$ '!BB28</f>
        <v>0</v>
      </c>
      <c r="DQ28" s="49">
        <f>' I КВАРТАЛ'!BC28+'II КВАРТАЛ '!BC28+' III КВАРТАЛ '!BC28+'IV КВАРТАЛ и СВОД V-мов и $$ '!BC28</f>
        <v>0</v>
      </c>
      <c r="DR28" s="83">
        <f t="shared" si="32"/>
        <v>0</v>
      </c>
      <c r="DS28" s="82">
        <f>' I КВАРТАЛ'!BE28+'II КВАРТАЛ '!BE28+' III КВАРТАЛ '!BE28+'IV КВАРТАЛ и СВОД V-мов и $$ '!BE28</f>
        <v>0</v>
      </c>
      <c r="DT28" s="82">
        <f>' I КВАРТАЛ'!BF28+'II КВАРТАЛ '!BF28+' III КВАРТАЛ '!BF28+'IV КВАРТАЛ и СВОД V-мов и $$ '!BF28</f>
        <v>0</v>
      </c>
      <c r="DU28" s="106">
        <f>' I КВАРТАЛ'!BG28+'II КВАРТАЛ '!BG28+' III КВАРТАЛ '!BG28+'IV КВАРТАЛ и СВОД V-мов и $$ '!BG28</f>
        <v>0</v>
      </c>
      <c r="DV28" s="49">
        <f>' I КВАРТАЛ'!BH28+'II КВАРТАЛ '!BH28+' III КВАРТАЛ '!BH28+'IV КВАРТАЛ и СВОД V-мов и $$ '!BH28</f>
        <v>0</v>
      </c>
      <c r="DW28" s="49">
        <f>' I КВАРТАЛ'!BI28+'II КВАРТАЛ '!BI28+' III КВАРТАЛ '!BI28+'IV КВАРТАЛ и СВОД V-мов и $$ '!BI28</f>
        <v>0</v>
      </c>
      <c r="DY28" s="65">
        <f t="shared" si="15"/>
        <v>8143</v>
      </c>
      <c r="DZ28" s="90">
        <f t="shared" si="16"/>
        <v>644</v>
      </c>
      <c r="EA28" s="90">
        <f t="shared" si="17"/>
        <v>7499</v>
      </c>
      <c r="EB28" s="56">
        <f t="shared" si="33"/>
        <v>7556236.8999999994</v>
      </c>
      <c r="EC28" s="49">
        <f t="shared" si="34"/>
        <v>620932.75</v>
      </c>
      <c r="ED28" s="49">
        <f t="shared" si="35"/>
        <v>6935304.1499999994</v>
      </c>
      <c r="EE28" s="107">
        <f t="shared" si="19"/>
        <v>0</v>
      </c>
      <c r="EF28" s="93">
        <f t="shared" si="36"/>
        <v>8143</v>
      </c>
      <c r="EG28" s="94">
        <f t="shared" si="37"/>
        <v>0</v>
      </c>
      <c r="EH28" s="151"/>
      <c r="EI28" s="152"/>
      <c r="EJ28" s="151"/>
    </row>
    <row r="29" spans="1:140" s="33" customFormat="1" ht="15" x14ac:dyDescent="0.25">
      <c r="A29" s="21" t="s">
        <v>25</v>
      </c>
      <c r="B29" s="51">
        <f t="shared" si="63"/>
        <v>726</v>
      </c>
      <c r="C29" s="148">
        <v>24</v>
      </c>
      <c r="D29" s="148">
        <v>702</v>
      </c>
      <c r="E29" s="137">
        <f t="shared" si="54"/>
        <v>1213795.77</v>
      </c>
      <c r="F29" s="3">
        <v>40125.480000000003</v>
      </c>
      <c r="G29" s="3">
        <v>1173670.29</v>
      </c>
      <c r="H29" s="51">
        <f t="shared" si="49"/>
        <v>481</v>
      </c>
      <c r="I29" s="148">
        <v>16</v>
      </c>
      <c r="J29" s="148">
        <v>465</v>
      </c>
      <c r="K29" s="137">
        <f t="shared" si="55"/>
        <v>108491.51</v>
      </c>
      <c r="L29" s="3">
        <v>3608.87</v>
      </c>
      <c r="M29" s="3">
        <v>104882.64</v>
      </c>
      <c r="N29" s="51"/>
      <c r="O29" s="32"/>
      <c r="P29" s="32"/>
      <c r="Q29" s="53"/>
      <c r="R29" s="32"/>
      <c r="S29" s="32"/>
      <c r="T29" s="51">
        <f t="shared" si="50"/>
        <v>1139</v>
      </c>
      <c r="U29" s="31">
        <v>100</v>
      </c>
      <c r="V29" s="31">
        <v>1039</v>
      </c>
      <c r="W29" s="137">
        <f t="shared" si="56"/>
        <v>1240984.6400000001</v>
      </c>
      <c r="X29" s="3">
        <v>108953.88</v>
      </c>
      <c r="Y29" s="3">
        <v>1132030.76</v>
      </c>
      <c r="Z29" s="51">
        <f t="shared" si="45"/>
        <v>2910</v>
      </c>
      <c r="AA29" s="148">
        <v>102</v>
      </c>
      <c r="AB29" s="148">
        <v>2808</v>
      </c>
      <c r="AC29" s="137">
        <f t="shared" si="57"/>
        <v>2078096.9</v>
      </c>
      <c r="AD29" s="3">
        <v>72840.509999999995</v>
      </c>
      <c r="AE29" s="3">
        <v>2005256.39</v>
      </c>
      <c r="AF29" s="51">
        <f t="shared" si="46"/>
        <v>1319</v>
      </c>
      <c r="AG29" s="148">
        <v>52</v>
      </c>
      <c r="AH29" s="148">
        <v>1267</v>
      </c>
      <c r="AI29" s="137">
        <f t="shared" si="58"/>
        <v>636584.49</v>
      </c>
      <c r="AJ29" s="3">
        <v>25096.58</v>
      </c>
      <c r="AK29" s="3">
        <v>611487.91</v>
      </c>
      <c r="AL29" s="51">
        <f t="shared" si="40"/>
        <v>156</v>
      </c>
      <c r="AM29" s="148">
        <v>2</v>
      </c>
      <c r="AN29" s="148">
        <v>154</v>
      </c>
      <c r="AO29" s="137">
        <f t="shared" si="51"/>
        <v>2383534.67</v>
      </c>
      <c r="AP29" s="3">
        <v>30558.14</v>
      </c>
      <c r="AQ29" s="3">
        <v>2352976.5299999998</v>
      </c>
      <c r="AR29" s="51">
        <f t="shared" si="22"/>
        <v>105</v>
      </c>
      <c r="AS29" s="31">
        <v>13</v>
      </c>
      <c r="AT29" s="31">
        <v>92</v>
      </c>
      <c r="AU29" s="137">
        <f t="shared" si="59"/>
        <v>673909.48</v>
      </c>
      <c r="AV29" s="3">
        <v>83436.41</v>
      </c>
      <c r="AW29" s="3">
        <v>590473.06999999995</v>
      </c>
      <c r="AX29" s="51"/>
      <c r="AY29" s="31"/>
      <c r="AZ29" s="31"/>
      <c r="BA29" s="53"/>
      <c r="BB29" s="3"/>
      <c r="BC29" s="3"/>
      <c r="BD29" s="51"/>
      <c r="BE29" s="31"/>
      <c r="BF29" s="31"/>
      <c r="BG29" s="53"/>
      <c r="BH29" s="3"/>
      <c r="BI29" s="3"/>
      <c r="BK29" s="55">
        <f t="shared" si="13"/>
        <v>8335397.4600000009</v>
      </c>
      <c r="BL29" s="58">
        <f>' I КВАРТАЛ'!BK29+'II КВАРТАЛ '!BK29+' III КВАРТАЛ '!BK29+'IV КВАРТАЛ и СВОД V-мов и $$ '!BK29</f>
        <v>34034154.739999995</v>
      </c>
      <c r="BM29" s="99">
        <v>34034154.741478145</v>
      </c>
      <c r="BN29" s="99">
        <f t="shared" si="14"/>
        <v>-1.478150486946106E-3</v>
      </c>
      <c r="BO29" s="99"/>
      <c r="BP29" s="83">
        <f t="shared" si="23"/>
        <v>2915</v>
      </c>
      <c r="BQ29" s="82">
        <f>' I КВАРТАЛ'!C29+'II КВАРТАЛ '!C29+' III КВАРТАЛ '!C29+'IV КВАРТАЛ и СВОД V-мов и $$ '!C29</f>
        <v>136</v>
      </c>
      <c r="BR29" s="82">
        <f>' I КВАРТАЛ'!D29+'II КВАРТАЛ '!D29+' III КВАРТАЛ '!D29+'IV КВАРТАЛ и СВОД V-мов и $$ '!D29</f>
        <v>2779</v>
      </c>
      <c r="BS29" s="106">
        <f>' I КВАРТАЛ'!E29+'II КВАРТАЛ '!E29+' III КВАРТАЛ '!E29+'IV КВАРТАЛ и СВОД V-мов и $$ '!E29</f>
        <v>4873573.91</v>
      </c>
      <c r="BT29" s="49">
        <f>' I КВАРТАЛ'!F29+'II КВАРТАЛ '!F29+' III КВАРТАЛ '!F29+'IV КВАРТАЛ и СВОД V-мов и $$ '!F29</f>
        <v>227377.71000000002</v>
      </c>
      <c r="BU29" s="49">
        <f>' I КВАРТАЛ'!G29+'II КВАРТАЛ '!G29+' III КВАРТАЛ '!G29+'IV КВАРТАЛ и СВОД V-мов и $$ '!G29</f>
        <v>4646196.1999999993</v>
      </c>
      <c r="BV29" s="83">
        <f t="shared" si="24"/>
        <v>1980</v>
      </c>
      <c r="BW29" s="82">
        <f>' I КВАРТАЛ'!I29+'II КВАРТАЛ '!I29+' III КВАРТАЛ '!I29+'IV КВАРТАЛ и СВОД V-мов и $$ '!I29</f>
        <v>99</v>
      </c>
      <c r="BX29" s="82">
        <f>' I КВАРТАЛ'!J29+'II КВАРТАЛ '!J29+' III КВАРТАЛ '!J29+'IV КВАРТАЛ и СВОД V-мов и $$ '!J29</f>
        <v>1881</v>
      </c>
      <c r="BY29" s="106">
        <f>' I КВАРТАЛ'!K29+'II КВАРТАЛ '!K29+' III КВАРТАЛ '!K29+'IV КВАРТАЛ и СВОД V-мов и $$ '!K29</f>
        <v>440225.71</v>
      </c>
      <c r="BZ29" s="49">
        <f>' I КВАРТАЛ'!L29+'II КВАРТАЛ '!L29+' III КВАРТАЛ '!L29+'IV КВАРТАЛ и СВОД V-мов и $$ '!L29</f>
        <v>21926.080000000002</v>
      </c>
      <c r="CA29" s="49">
        <f>' I КВАРТАЛ'!M29+'II КВАРТАЛ '!M29+' III КВАРТАЛ '!M29+'IV КВАРТАЛ и СВОД V-мов и $$ '!M29</f>
        <v>418299.63</v>
      </c>
      <c r="CB29" s="83">
        <f t="shared" si="25"/>
        <v>0</v>
      </c>
      <c r="CC29" s="82">
        <f>' I КВАРТАЛ'!O29+'II КВАРТАЛ '!O29+' III КВАРТАЛ '!O29+'IV КВАРТАЛ и СВОД V-мов и $$ '!O29</f>
        <v>0</v>
      </c>
      <c r="CD29" s="82">
        <f>' I КВАРТАЛ'!P29+'II КВАРТАЛ '!P29+' III КВАРТАЛ '!P29+'IV КВАРТАЛ и СВОД V-мов и $$ '!P29</f>
        <v>0</v>
      </c>
      <c r="CE29" s="106">
        <f>' I КВАРТАЛ'!Q29+'II КВАРТАЛ '!Q29+' III КВАРТАЛ '!Q29+'IV КВАРТАЛ и СВОД V-мов и $$ '!Q29</f>
        <v>0</v>
      </c>
      <c r="CF29" s="49">
        <f>' I КВАРТАЛ'!R29+'II КВАРТАЛ '!R29+' III КВАРТАЛ '!R29+'IV КВАРТАЛ и СВОД V-мов и $$ '!R29</f>
        <v>0</v>
      </c>
      <c r="CG29" s="49">
        <f>' I КВАРТАЛ'!S29+'II КВАРТАЛ '!S29+' III КВАРТАЛ '!S29+'IV КВАРТАЛ и СВОД V-мов и $$ '!S29</f>
        <v>0</v>
      </c>
      <c r="CH29" s="83">
        <f t="shared" si="26"/>
        <v>4600</v>
      </c>
      <c r="CI29" s="82">
        <f>' I КВАРТАЛ'!U29+'II КВАРТАЛ '!U29+' III КВАРТАЛ '!U29+'IV КВАРТАЛ и СВОД V-мов и $$ '!U29</f>
        <v>404</v>
      </c>
      <c r="CJ29" s="82">
        <f>' I КВАРТАЛ'!V29+'II КВАРТАЛ '!V29+' III КВАРТАЛ '!V29+'IV КВАРТАЛ и СВОД V-мов и $$ '!V29</f>
        <v>4196</v>
      </c>
      <c r="CK29" s="106">
        <f>' I КВАРТАЛ'!W29+'II КВАРТАЛ '!W29+' III КВАРТАЛ '!W29+'IV КВАРТАЛ и СВОД V-мов и $$ '!W29</f>
        <v>5240518.5600000005</v>
      </c>
      <c r="CL29" s="49">
        <f>' I КВАРТАЛ'!X29+'II КВАРТАЛ '!X29+' III КВАРТАЛ '!X29+'IV КВАРТАЛ и СВОД V-мов и $$ '!X29</f>
        <v>460310.16000000003</v>
      </c>
      <c r="CM29" s="49">
        <f>' I КВАРТАЛ'!Y29+'II КВАРТАЛ '!Y29+' III КВАРТАЛ '!Y29+'IV КВАРТАЛ и СВОД V-мов и $$ '!Y29</f>
        <v>4780208.4000000004</v>
      </c>
      <c r="CN29" s="83">
        <f t="shared" si="27"/>
        <v>11702</v>
      </c>
      <c r="CO29" s="82">
        <f>' I КВАРТАЛ'!AA29+'II КВАРТАЛ '!AA29+' III КВАРТАЛ '!AA29+'IV КВАРТАЛ и СВОД V-мов и $$ '!AA29</f>
        <v>564</v>
      </c>
      <c r="CP29" s="82">
        <f>' I КВАРТАЛ'!AB29+'II КВАРТАЛ '!AB29+' III КВАРТАЛ '!AB29+'IV КВАРТАЛ и СВОД V-мов и $$ '!AB29</f>
        <v>11138</v>
      </c>
      <c r="CQ29" s="106">
        <f>' I КВАРТАЛ'!AC29+'II КВАРТАЛ '!AC29+' III КВАРТАЛ '!AC29+'IV КВАРТАЛ и СВОД V-мов и $$ '!AC29</f>
        <v>8363787.0700000003</v>
      </c>
      <c r="CR29" s="49">
        <f>' I КВАРТАЛ'!AD29+'II КВАРТАЛ '!AD29+' III КВАРТАЛ '!AD29+'IV КВАРТАЛ и СВОД V-мов и $$ '!AD29</f>
        <v>403141.07</v>
      </c>
      <c r="CS29" s="49">
        <f>' I КВАРТАЛ'!AE29+'II КВАРТАЛ '!AE29+' III КВАРТАЛ '!AE29+'IV КВАРТАЛ и СВОД V-мов и $$ '!AE29</f>
        <v>7960645.9999999991</v>
      </c>
      <c r="CT29" s="83">
        <f t="shared" si="28"/>
        <v>5300</v>
      </c>
      <c r="CU29" s="82">
        <f>' I КВАРТАЛ'!AG29+'II КВАРТАЛ '!AG29+' III КВАРТАЛ '!AG29+'IV КВАРТАЛ и СВОД V-мов и $$ '!AG29</f>
        <v>219</v>
      </c>
      <c r="CV29" s="82">
        <f>' I КВАРТАЛ'!AH29+'II КВАРТАЛ '!AH29+' III КВАРТАЛ '!AH29+'IV КВАРТАЛ и СВОД V-мов и $$ '!AH29</f>
        <v>5081</v>
      </c>
      <c r="CW29" s="106">
        <f>' I КВАРТАЛ'!AI29+'II КВАРТАЛ '!AI29+' III КВАРТАЛ '!AI29+'IV КВАРТАЛ и СВОД V-мов и $$ '!AI29</f>
        <v>2559093.9500000002</v>
      </c>
      <c r="CX29" s="49">
        <f>' I КВАРТАЛ'!AJ29+'II КВАРТАЛ '!AJ29+' III КВАРТАЛ '!AJ29+'IV КВАРТАЛ и СВОД V-мов и $$ '!AJ29</f>
        <v>105745.18000000001</v>
      </c>
      <c r="CY29" s="49">
        <f>' I КВАРТАЛ'!AK29+'II КВАРТАЛ '!AK29+' III КВАРТАЛ '!AK29+'IV КВАРТАЛ и СВОД V-мов и $$ '!AK29</f>
        <v>2453348.77</v>
      </c>
      <c r="CZ29" s="83">
        <f t="shared" si="29"/>
        <v>635</v>
      </c>
      <c r="DA29" s="82">
        <f>' I КВАРТАЛ'!AM29+'II КВАРТАЛ '!AM29+' III КВАРТАЛ '!AM29+'IV КВАРТАЛ и СВОД V-мов и $$ '!AM29</f>
        <v>16</v>
      </c>
      <c r="DB29" s="82">
        <f>' I КВАРТАЛ'!AN29+'II КВАРТАЛ '!AN29+' III КВАРТАЛ '!AN29+'IV КВАРТАЛ и СВОД V-мов и $$ '!AN29</f>
        <v>619</v>
      </c>
      <c r="DC29" s="106">
        <f>' I КВАРТАЛ'!AO29+'II КВАРТАЛ '!AO29+' III КВАРТАЛ '!AO29+'IV КВАРТАЛ и СВОД V-мов и $$ '!AO29</f>
        <v>9699791.1699999999</v>
      </c>
      <c r="DD29" s="49">
        <f>' I КВАРТАЛ'!AP29+'II КВАРТАЛ '!AP29+' III КВАРТАЛ '!AP29+'IV КВАРТАЛ и СВОД V-мов и $$ '!AP29</f>
        <v>244389.81</v>
      </c>
      <c r="DE29" s="49">
        <f>' I КВАРТАЛ'!AQ29+'II КВАРТАЛ '!AQ29+' III КВАРТАЛ '!AQ29+'IV КВАРТАЛ и СВОД V-мов и $$ '!AQ29</f>
        <v>9455401.3599999994</v>
      </c>
      <c r="DF29" s="83">
        <f t="shared" si="30"/>
        <v>444</v>
      </c>
      <c r="DG29" s="82">
        <f>' I КВАРТАЛ'!AS29+'II КВАРТАЛ '!AS29+' III КВАРТАЛ '!AS29+'IV КВАРТАЛ и СВОД V-мов и $$ '!AS29</f>
        <v>54</v>
      </c>
      <c r="DH29" s="82">
        <f>' I КВАРТАЛ'!AT29+'II КВАРТАЛ '!AT29+' III КВАРТАЛ '!AT29+'IV КВАРТАЛ и СВОД V-мов и $$ '!AT29</f>
        <v>390</v>
      </c>
      <c r="DI29" s="106">
        <f>' I КВАРТАЛ'!AU29+'II КВАРТАЛ '!AU29+' III КВАРТАЛ '!AU29+'IV КВАРТАЛ и СВОД V-мов и $$ '!AU29</f>
        <v>2857164.3699999996</v>
      </c>
      <c r="DJ29" s="49">
        <f>' I КВАРТАЛ'!AV29+'II КВАРТАЛ '!AV29+' III КВАРТАЛ '!AV29+'IV КВАРТАЛ и СВОД V-мов и $$ '!AV29</f>
        <v>347482.21000000008</v>
      </c>
      <c r="DK29" s="49">
        <f>' I КВАРТАЛ'!AW29+'II КВАРТАЛ '!AW29+' III КВАРТАЛ '!AW29+'IV КВАРТАЛ и СВОД V-мов и $$ '!AW29</f>
        <v>2509682.1599999997</v>
      </c>
      <c r="DL29" s="83">
        <f t="shared" si="31"/>
        <v>0</v>
      </c>
      <c r="DM29" s="82">
        <f>' I КВАРТАЛ'!AY29+'II КВАРТАЛ '!AY29+' III КВАРТАЛ '!AY29+'IV КВАРТАЛ и СВОД V-мов и $$ '!AY29</f>
        <v>0</v>
      </c>
      <c r="DN29" s="82">
        <f>' I КВАРТАЛ'!AZ29+'II КВАРТАЛ '!AZ29+' III КВАРТАЛ '!AZ29+'IV КВАРТАЛ и СВОД V-мов и $$ '!AZ29</f>
        <v>0</v>
      </c>
      <c r="DO29" s="106">
        <f>' I КВАРТАЛ'!BA29+'II КВАРТАЛ '!BA29+' III КВАРТАЛ '!BA29+'IV КВАРТАЛ и СВОД V-мов и $$ '!BA29</f>
        <v>0</v>
      </c>
      <c r="DP29" s="49">
        <f>' I КВАРТАЛ'!BB29+'II КВАРТАЛ '!BB29+' III КВАРТАЛ '!BB29+'IV КВАРТАЛ и СВОД V-мов и $$ '!BB29</f>
        <v>0</v>
      </c>
      <c r="DQ29" s="49">
        <f>' I КВАРТАЛ'!BC29+'II КВАРТАЛ '!BC29+' III КВАРТАЛ '!BC29+'IV КВАРТАЛ и СВОД V-мов и $$ '!BC29</f>
        <v>0</v>
      </c>
      <c r="DR29" s="83">
        <f t="shared" si="32"/>
        <v>0</v>
      </c>
      <c r="DS29" s="82">
        <f>' I КВАРТАЛ'!BE29+'II КВАРТАЛ '!BE29+' III КВАРТАЛ '!BE29+'IV КВАРТАЛ и СВОД V-мов и $$ '!BE29</f>
        <v>0</v>
      </c>
      <c r="DT29" s="82">
        <f>' I КВАРТАЛ'!BF29+'II КВАРТАЛ '!BF29+' III КВАРТАЛ '!BF29+'IV КВАРТАЛ и СВОД V-мов и $$ '!BF29</f>
        <v>0</v>
      </c>
      <c r="DU29" s="106">
        <f>' I КВАРТАЛ'!BG29+'II КВАРТАЛ '!BG29+' III КВАРТАЛ '!BG29+'IV КВАРТАЛ и СВОД V-мов и $$ '!BG29</f>
        <v>0</v>
      </c>
      <c r="DV29" s="49">
        <f>' I КВАРТАЛ'!BH29+'II КВАРТАЛ '!BH29+' III КВАРТАЛ '!BH29+'IV КВАРТАЛ и СВОД V-мов и $$ '!BH29</f>
        <v>0</v>
      </c>
      <c r="DW29" s="49">
        <f>' I КВАРТАЛ'!BI29+'II КВАРТАЛ '!BI29+' III КВАРТАЛ '!BI29+'IV КВАРТАЛ и СВОД V-мов и $$ '!BI29</f>
        <v>0</v>
      </c>
      <c r="DY29" s="65">
        <f t="shared" si="15"/>
        <v>27576</v>
      </c>
      <c r="DZ29" s="90">
        <f t="shared" si="16"/>
        <v>1492</v>
      </c>
      <c r="EA29" s="90">
        <f t="shared" si="17"/>
        <v>26084</v>
      </c>
      <c r="EB29" s="56">
        <f t="shared" si="33"/>
        <v>34034154.739999995</v>
      </c>
      <c r="EC29" s="49">
        <f t="shared" si="34"/>
        <v>1810372.2200000002</v>
      </c>
      <c r="ED29" s="49">
        <f t="shared" si="35"/>
        <v>32223782.52</v>
      </c>
      <c r="EE29" s="107">
        <f t="shared" si="19"/>
        <v>0</v>
      </c>
      <c r="EF29" s="93">
        <f t="shared" si="36"/>
        <v>27576</v>
      </c>
      <c r="EG29" s="94">
        <f t="shared" si="37"/>
        <v>0</v>
      </c>
      <c r="EH29" s="151"/>
      <c r="EI29" s="152"/>
      <c r="EJ29" s="151"/>
    </row>
    <row r="30" spans="1:140" s="33" customFormat="1" ht="15" x14ac:dyDescent="0.25">
      <c r="A30" s="21" t="s">
        <v>87</v>
      </c>
      <c r="B30" s="51">
        <f t="shared" si="63"/>
        <v>1060</v>
      </c>
      <c r="C30" s="148">
        <v>50</v>
      </c>
      <c r="D30" s="148">
        <v>1010</v>
      </c>
      <c r="E30" s="137">
        <f t="shared" si="54"/>
        <v>1772208.7</v>
      </c>
      <c r="F30" s="3">
        <v>83594.75</v>
      </c>
      <c r="G30" s="3">
        <v>1688613.95</v>
      </c>
      <c r="H30" s="51">
        <f t="shared" si="49"/>
        <v>1418</v>
      </c>
      <c r="I30" s="148">
        <v>66</v>
      </c>
      <c r="J30" s="148">
        <v>1352</v>
      </c>
      <c r="K30" s="137">
        <f t="shared" si="55"/>
        <v>138863.43</v>
      </c>
      <c r="L30" s="3">
        <v>6463.32</v>
      </c>
      <c r="M30" s="3">
        <v>132400.10999999999</v>
      </c>
      <c r="N30" s="51"/>
      <c r="O30" s="32"/>
      <c r="P30" s="32"/>
      <c r="Q30" s="53"/>
      <c r="R30" s="32"/>
      <c r="S30" s="32"/>
      <c r="T30" s="51">
        <f t="shared" si="50"/>
        <v>1626</v>
      </c>
      <c r="U30" s="31">
        <v>73</v>
      </c>
      <c r="V30" s="31">
        <v>1553</v>
      </c>
      <c r="W30" s="137">
        <f t="shared" si="56"/>
        <v>1597721.89</v>
      </c>
      <c r="X30" s="3">
        <v>71730.44</v>
      </c>
      <c r="Y30" s="3">
        <v>1525991.45</v>
      </c>
      <c r="Z30" s="51">
        <f t="shared" si="45"/>
        <v>4791</v>
      </c>
      <c r="AA30" s="148">
        <v>245</v>
      </c>
      <c r="AB30" s="148">
        <v>4546</v>
      </c>
      <c r="AC30" s="137">
        <f t="shared" si="57"/>
        <v>3461138.87</v>
      </c>
      <c r="AD30" s="3">
        <v>176994.16</v>
      </c>
      <c r="AE30" s="3">
        <v>3284144.71</v>
      </c>
      <c r="AF30" s="51">
        <f t="shared" si="46"/>
        <v>1975</v>
      </c>
      <c r="AG30" s="148">
        <v>112</v>
      </c>
      <c r="AH30" s="148">
        <v>1863</v>
      </c>
      <c r="AI30" s="137">
        <f t="shared" si="58"/>
        <v>860132.64</v>
      </c>
      <c r="AJ30" s="3">
        <v>48777.14</v>
      </c>
      <c r="AK30" s="3">
        <v>811355.5</v>
      </c>
      <c r="AL30" s="51">
        <f t="shared" si="40"/>
        <v>511</v>
      </c>
      <c r="AM30" s="148">
        <v>7</v>
      </c>
      <c r="AN30" s="148">
        <v>504</v>
      </c>
      <c r="AO30" s="137">
        <f t="shared" si="51"/>
        <v>7998763.9000000004</v>
      </c>
      <c r="AP30" s="3">
        <v>109572.11</v>
      </c>
      <c r="AQ30" s="3">
        <v>7889191.79</v>
      </c>
      <c r="AR30" s="51">
        <f t="shared" si="22"/>
        <v>142</v>
      </c>
      <c r="AS30" s="31">
        <v>9</v>
      </c>
      <c r="AT30" s="31">
        <v>133</v>
      </c>
      <c r="AU30" s="137">
        <f t="shared" si="59"/>
        <v>1037438.61</v>
      </c>
      <c r="AV30" s="3">
        <v>65753.149999999994</v>
      </c>
      <c r="AW30" s="3">
        <v>971685.46</v>
      </c>
      <c r="AX30" s="51">
        <f t="shared" si="64"/>
        <v>1812</v>
      </c>
      <c r="AY30" s="31">
        <v>87</v>
      </c>
      <c r="AZ30" s="31">
        <v>1725</v>
      </c>
      <c r="BA30" s="137">
        <f t="shared" ref="BA30:BA33" si="65">BB30+BC30</f>
        <v>180185.28</v>
      </c>
      <c r="BB30" s="3">
        <v>8651.2800000000007</v>
      </c>
      <c r="BC30" s="3">
        <v>171534</v>
      </c>
      <c r="BD30" s="51">
        <f t="shared" si="62"/>
        <v>147</v>
      </c>
      <c r="BE30" s="31">
        <v>7</v>
      </c>
      <c r="BF30" s="31">
        <v>140</v>
      </c>
      <c r="BG30" s="137">
        <f t="shared" ref="BG30:BG32" si="66">BH30+BI30</f>
        <v>103094.04000000001</v>
      </c>
      <c r="BH30" s="3">
        <v>4909.24</v>
      </c>
      <c r="BI30" s="3">
        <v>98184.8</v>
      </c>
      <c r="BK30" s="55">
        <f t="shared" si="13"/>
        <v>17149547.359999999</v>
      </c>
      <c r="BL30" s="58">
        <f>' I КВАРТАЛ'!BK30+'II КВАРТАЛ '!BK30+' III КВАРТАЛ '!BK30+'IV КВАРТАЛ и СВОД V-мов и $$ '!BK30</f>
        <v>69747070.290000007</v>
      </c>
      <c r="BM30" s="99">
        <v>69747070.296442926</v>
      </c>
      <c r="BN30" s="99">
        <f t="shared" si="14"/>
        <v>-6.4429193735122681E-3</v>
      </c>
      <c r="BO30" s="99"/>
      <c r="BP30" s="83">
        <f t="shared" si="23"/>
        <v>4248</v>
      </c>
      <c r="BQ30" s="82">
        <f>' I КВАРТАЛ'!C30+'II КВАРТАЛ '!C30+' III КВАРТАЛ '!C30+'IV КВАРТАЛ и СВОД V-мов и $$ '!C30</f>
        <v>229</v>
      </c>
      <c r="BR30" s="82">
        <f>' I КВАРТАЛ'!D30+'II КВАРТАЛ '!D30+' III КВАРТАЛ '!D30+'IV КВАРТАЛ и СВОД V-мов и $$ '!D30</f>
        <v>4019</v>
      </c>
      <c r="BS30" s="106">
        <f>' I КВАРТАЛ'!E30+'II КВАРТАЛ '!E30+' III КВАРТАЛ '!E30+'IV КВАРТАЛ и СВОД V-мов и $$ '!E30</f>
        <v>7102209.9500000002</v>
      </c>
      <c r="BT30" s="49">
        <f>' I КВАРТАЛ'!F30+'II КВАРТАЛ '!F30+' III КВАРТАЛ '!F30+'IV КВАРТАЛ и СВОД V-мов и $$ '!F30</f>
        <v>382863.95</v>
      </c>
      <c r="BU30" s="49">
        <f>' I КВАРТАЛ'!G30+'II КВАРТАЛ '!G30+' III КВАРТАЛ '!G30+'IV КВАРТАЛ и СВОД V-мов и $$ '!G30</f>
        <v>6719346</v>
      </c>
      <c r="BV30" s="83">
        <f t="shared" si="24"/>
        <v>5716</v>
      </c>
      <c r="BW30" s="82">
        <f>' I КВАРТАЛ'!I30+'II КВАРТАЛ '!I30+' III КВАРТАЛ '!I30+'IV КВАРТАЛ и СВОД V-мов и $$ '!I30</f>
        <v>291</v>
      </c>
      <c r="BX30" s="82">
        <f>' I КВАРТАЛ'!J30+'II КВАРТАЛ '!J30+' III КВАРТАЛ '!J30+'IV КВАРТАЛ и СВОД V-мов и $$ '!J30</f>
        <v>5425</v>
      </c>
      <c r="BY30" s="106">
        <f>' I КВАРТАЛ'!K30+'II КВАРТАЛ '!K30+' III КВАРТАЛ '!K30+'IV КВАРТАЛ и СВОД V-мов и $$ '!K30</f>
        <v>561873.34000000008</v>
      </c>
      <c r="BZ30" s="49">
        <f>' I КВАРТАЛ'!L30+'II КВАРТАЛ '!L30+' III КВАРТАЛ '!L30+'IV КВАРТАЛ и СВОД V-мов и $$ '!L30</f>
        <v>28608.400000000001</v>
      </c>
      <c r="CA30" s="49">
        <f>' I КВАРТАЛ'!M30+'II КВАРТАЛ '!M30+' III КВАРТАЛ '!M30+'IV КВАРТАЛ и СВОД V-мов и $$ '!M30</f>
        <v>533264.93999999994</v>
      </c>
      <c r="CB30" s="83">
        <f t="shared" si="25"/>
        <v>0</v>
      </c>
      <c r="CC30" s="82">
        <f>' I КВАРТАЛ'!O30+'II КВАРТАЛ '!O30+' III КВАРТАЛ '!O30+'IV КВАРТАЛ и СВОД V-мов и $$ '!O30</f>
        <v>0</v>
      </c>
      <c r="CD30" s="82">
        <f>' I КВАРТАЛ'!P30+'II КВАРТАЛ '!P30+' III КВАРТАЛ '!P30+'IV КВАРТАЛ и СВОД V-мов и $$ '!P30</f>
        <v>0</v>
      </c>
      <c r="CE30" s="106">
        <f>' I КВАРТАЛ'!Q30+'II КВАРТАЛ '!Q30+' III КВАРТАЛ '!Q30+'IV КВАРТАЛ и СВОД V-мов и $$ '!Q30</f>
        <v>0</v>
      </c>
      <c r="CF30" s="49">
        <f>' I КВАРТАЛ'!R30+'II КВАРТАЛ '!R30+' III КВАРТАЛ '!R30+'IV КВАРТАЛ и СВОД V-мов и $$ '!R30</f>
        <v>0</v>
      </c>
      <c r="CG30" s="49">
        <f>' I КВАРТАЛ'!S30+'II КВАРТАЛ '!S30+' III КВАРТАЛ '!S30+'IV КВАРТАЛ и СВОД V-мов и $$ '!S30</f>
        <v>0</v>
      </c>
      <c r="CH30" s="83">
        <f t="shared" si="26"/>
        <v>6527</v>
      </c>
      <c r="CI30" s="82">
        <f>' I КВАРТАЛ'!U30+'II КВАРТАЛ '!U30+' III КВАРТАЛ '!U30+'IV КВАРТАЛ и СВОД V-мов и $$ '!U30</f>
        <v>292</v>
      </c>
      <c r="CJ30" s="82">
        <f>' I КВАРТАЛ'!V30+'II КВАРТАЛ '!V30+' III КВАРТАЛ '!V30+'IV КВАРТАЛ и СВОД V-мов и $$ '!V30</f>
        <v>6235</v>
      </c>
      <c r="CK30" s="106">
        <f>' I КВАРТАЛ'!W30+'II КВАРТАЛ '!W30+' III КВАРТАЛ '!W30+'IV КВАРТАЛ и СВОД V-мов и $$ '!W30</f>
        <v>6486761.1199999992</v>
      </c>
      <c r="CL30" s="49">
        <f>' I КВАРТАЛ'!X30+'II КВАРТАЛ '!X30+' III КВАРТАЛ '!X30+'IV КВАРТАЛ и СВОД V-мов и $$ '!X30</f>
        <v>290186.2</v>
      </c>
      <c r="CM30" s="49">
        <f>' I КВАРТАЛ'!Y30+'II КВАРТАЛ '!Y30+' III КВАРТАЛ '!Y30+'IV КВАРТАЛ и СВОД V-мов и $$ '!Y30</f>
        <v>6196574.9199999999</v>
      </c>
      <c r="CN30" s="83">
        <f t="shared" si="27"/>
        <v>19272</v>
      </c>
      <c r="CO30" s="82">
        <f>' I КВАРТАЛ'!AA30+'II КВАРТАЛ '!AA30+' III КВАРТАЛ '!AA30+'IV КВАРТАЛ и СВОД V-мов и $$ '!AA30</f>
        <v>1219</v>
      </c>
      <c r="CP30" s="82">
        <f>' I КВАРТАЛ'!AB30+'II КВАРТАЛ '!AB30+' III КВАРТАЛ '!AB30+'IV КВАРТАЛ и СВОД V-мов и $$ '!AB30</f>
        <v>18053</v>
      </c>
      <c r="CQ30" s="106">
        <f>' I КВАРТАЛ'!AC30+'II КВАРТАЛ '!AC30+' III КВАРТАЛ '!AC30+'IV КВАРТАЛ и СВОД V-мов и $$ '!AC30</f>
        <v>13929282.960000001</v>
      </c>
      <c r="CR30" s="49">
        <f>' I КВАРТАЛ'!AD30+'II КВАРТАЛ '!AD30+' III КВАРТАЛ '!AD30+'IV КВАРТАЛ и СВОД V-мов и $$ '!AD30</f>
        <v>881085.19000000006</v>
      </c>
      <c r="CS30" s="49">
        <f>' I КВАРТАЛ'!AE30+'II КВАРТАЛ '!AE30+' III КВАРТАЛ '!AE30+'IV КВАРТАЛ и СВОД V-мов и $$ '!AE30</f>
        <v>13048197.77</v>
      </c>
      <c r="CT30" s="83">
        <f t="shared" si="28"/>
        <v>7934</v>
      </c>
      <c r="CU30" s="82">
        <f>' I КВАРТАЛ'!AG30+'II КВАРТАЛ '!AG30+' III КВАРТАЛ '!AG30+'IV КВАРТАЛ и СВОД V-мов и $$ '!AG30</f>
        <v>471</v>
      </c>
      <c r="CV30" s="82">
        <f>' I КВАРТАЛ'!AH30+'II КВАРТАЛ '!AH30+' III КВАРТАЛ '!AH30+'IV КВАРТАЛ и СВОД V-мов и $$ '!AH30</f>
        <v>7463</v>
      </c>
      <c r="CW30" s="106">
        <f>' I КВАРТАЛ'!AI30+'II КВАРТАЛ '!AI30+' III КВАРТАЛ '!AI30+'IV КВАРТАЛ и СВОД V-мов и $$ '!AI30</f>
        <v>3451671.7600000002</v>
      </c>
      <c r="CX30" s="49">
        <f>' I КВАРТАЛ'!AJ30+'II КВАРТАЛ '!AJ30+' III КВАРТАЛ '!AJ30+'IV КВАРТАЛ и СВОД V-мов и $$ '!AJ30</f>
        <v>204928.53000000003</v>
      </c>
      <c r="CY30" s="49">
        <f>' I КВАРТАЛ'!AK30+'II КВАРТАЛ '!AK30+' III КВАРТАЛ '!AK30+'IV КВАРТАЛ и СВОД V-мов и $$ '!AK30</f>
        <v>3246743.23</v>
      </c>
      <c r="CZ30" s="83">
        <f t="shared" si="29"/>
        <v>2094</v>
      </c>
      <c r="DA30" s="82">
        <f>' I КВАРТАЛ'!AM30+'II КВАРТАЛ '!AM30+' III КВАРТАЛ '!AM30+'IV КВАРТАЛ и СВОД V-мов и $$ '!AM30</f>
        <v>82</v>
      </c>
      <c r="DB30" s="82">
        <f>' I КВАРТАЛ'!AN30+'II КВАРТАЛ '!AN30+' III КВАРТАЛ '!AN30+'IV КВАРТАЛ и СВОД V-мов и $$ '!AN30</f>
        <v>2012</v>
      </c>
      <c r="DC30" s="106">
        <f>' I КВАРТАЛ'!AO30+'II КВАРТАЛ '!AO30+' III КВАРТАЛ '!AO30+'IV КВАРТАЛ и СВОД V-мов и $$ '!AO30</f>
        <v>32773315.329999998</v>
      </c>
      <c r="DD30" s="49">
        <f>' I КВАРТАЛ'!AP30+'II КВАРТАЛ '!AP30+' III КВАРТАЛ '!AP30+'IV КВАРТАЛ и СВОД V-мов и $$ '!AP30</f>
        <v>1283363.2</v>
      </c>
      <c r="DE30" s="49">
        <f>' I КВАРТАЛ'!AQ30+'II КВАРТАЛ '!AQ30+' III КВАРТАЛ '!AQ30+'IV КВАРТАЛ и СВОД V-мов и $$ '!AQ30</f>
        <v>31489952.129999999</v>
      </c>
      <c r="DF30" s="83">
        <f t="shared" si="30"/>
        <v>589</v>
      </c>
      <c r="DG30" s="82">
        <f>' I КВАРТАЛ'!AS30+'II КВАРТАЛ '!AS30+' III КВАРТАЛ '!AS30+'IV КВАРТАЛ и СВОД V-мов и $$ '!AS30</f>
        <v>36</v>
      </c>
      <c r="DH30" s="82">
        <f>' I КВАРТАЛ'!AT30+'II КВАРТАЛ '!AT30+' III КВАРТАЛ '!AT30+'IV КВАРТАЛ и СВОД V-мов и $$ '!AT30</f>
        <v>553</v>
      </c>
      <c r="DI30" s="106">
        <f>' I КВАРТАЛ'!AU30+'II КВАРТАЛ '!AU30+' III КВАРТАЛ '!AU30+'IV КВАРТАЛ и СВОД V-мов и $$ '!AU30</f>
        <v>4300024.95</v>
      </c>
      <c r="DJ30" s="49">
        <f>' I КВАРТАЛ'!AV30+'II КВАРТАЛ '!AV30+' III КВАРТАЛ '!AV30+'IV КВАРТАЛ и СВОД V-мов и $$ '!AV30</f>
        <v>262821.81999999995</v>
      </c>
      <c r="DK30" s="49">
        <f>' I КВАРТАЛ'!AW30+'II КВАРТАЛ '!AW30+' III КВАРТАЛ '!AW30+'IV КВАРТАЛ и СВОД V-мов и $$ '!AW30</f>
        <v>4037203.13</v>
      </c>
      <c r="DL30" s="83">
        <f t="shared" si="31"/>
        <v>7252</v>
      </c>
      <c r="DM30" s="82">
        <f>' I КВАРТАЛ'!AY30+'II КВАРТАЛ '!AY30+' III КВАРТАЛ '!AY30+'IV КВАРТАЛ и СВОД V-мов и $$ '!AY30</f>
        <v>348</v>
      </c>
      <c r="DN30" s="82">
        <f>' I КВАРТАЛ'!AZ30+'II КВАРТАЛ '!AZ30+' III КВАРТАЛ '!AZ30+'IV КВАРТАЛ и СВОД V-мов и $$ '!AZ30</f>
        <v>6904</v>
      </c>
      <c r="DO30" s="106">
        <f>' I КВАРТАЛ'!BA30+'II КВАРТАЛ '!BA30+' III КВАРТАЛ '!BA30+'IV КВАРТАЛ и СВОД V-мов и $$ '!BA30</f>
        <v>721138.88</v>
      </c>
      <c r="DP30" s="49">
        <f>' I КВАРТАЛ'!BB30+'II КВАРТАЛ '!BB30+' III КВАРТАЛ '!BB30+'IV КВАРТАЛ и СВОД V-мов и $$ '!BB30</f>
        <v>34605.120000000003</v>
      </c>
      <c r="DQ30" s="49">
        <f>' I КВАРТАЛ'!BC30+'II КВАРТАЛ '!BC30+' III КВАРТАЛ '!BC30+'IV КВАРТАЛ и СВОД V-мов и $$ '!BC30</f>
        <v>686533.76</v>
      </c>
      <c r="DR30" s="83">
        <f t="shared" si="32"/>
        <v>600</v>
      </c>
      <c r="DS30" s="82">
        <f>' I КВАРТАЛ'!BE30+'II КВАРТАЛ '!BE30+' III КВАРТАЛ '!BE30+'IV КВАРТАЛ и СВОД V-мов и $$ '!BE30</f>
        <v>28</v>
      </c>
      <c r="DT30" s="82">
        <f>' I КВАРТАЛ'!BF30+'II КВАРТАЛ '!BF30+' III КВАРТАЛ '!BF30+'IV КВАРТАЛ и СВОД V-мов и $$ '!BF30</f>
        <v>572</v>
      </c>
      <c r="DU30" s="106">
        <f>' I КВАРТАЛ'!BG30+'II КВАРТАЛ '!BG30+' III КВАРТАЛ '!BG30+'IV КВАРТАЛ и СВОД V-мов и $$ '!BG30</f>
        <v>420792</v>
      </c>
      <c r="DV30" s="49">
        <f>' I КВАРТАЛ'!BH30+'II КВАРТАЛ '!BH30+' III КВАРТАЛ '!BH30+'IV КВАРТАЛ и СВОД V-мов и $$ '!BH30</f>
        <v>19636.96</v>
      </c>
      <c r="DW30" s="49">
        <f>' I КВАРТАЛ'!BI30+'II КВАРТАЛ '!BI30+' III КВАРТАЛ '!BI30+'IV КВАРТАЛ и СВОД V-мов и $$ '!BI30</f>
        <v>401155.04</v>
      </c>
      <c r="DY30" s="65">
        <f t="shared" si="15"/>
        <v>54232</v>
      </c>
      <c r="DZ30" s="90">
        <f t="shared" si="16"/>
        <v>2996</v>
      </c>
      <c r="EA30" s="90">
        <f t="shared" si="17"/>
        <v>51236</v>
      </c>
      <c r="EB30" s="56">
        <f t="shared" si="33"/>
        <v>69747070.289999992</v>
      </c>
      <c r="EC30" s="49">
        <f t="shared" si="34"/>
        <v>3388099.37</v>
      </c>
      <c r="ED30" s="49">
        <f t="shared" si="35"/>
        <v>66358970.919999994</v>
      </c>
      <c r="EE30" s="107">
        <f t="shared" si="19"/>
        <v>0</v>
      </c>
      <c r="EF30" s="93">
        <f t="shared" si="36"/>
        <v>54232</v>
      </c>
      <c r="EG30" s="94">
        <f t="shared" si="37"/>
        <v>0</v>
      </c>
      <c r="EH30" s="151"/>
      <c r="EI30" s="152"/>
      <c r="EJ30" s="151"/>
    </row>
    <row r="31" spans="1:140" s="33" customFormat="1" ht="15" x14ac:dyDescent="0.25">
      <c r="A31" s="21" t="s">
        <v>88</v>
      </c>
      <c r="B31" s="51">
        <f t="shared" si="63"/>
        <v>1587</v>
      </c>
      <c r="C31" s="148">
        <v>507</v>
      </c>
      <c r="D31" s="148">
        <v>1080</v>
      </c>
      <c r="E31" s="137">
        <f t="shared" si="54"/>
        <v>2653297.3600000003</v>
      </c>
      <c r="F31" s="3">
        <v>847650.76</v>
      </c>
      <c r="G31" s="3">
        <v>1805646.6</v>
      </c>
      <c r="H31" s="51">
        <f t="shared" si="49"/>
        <v>1278</v>
      </c>
      <c r="I31" s="148">
        <v>426</v>
      </c>
      <c r="J31" s="148">
        <v>852</v>
      </c>
      <c r="K31" s="137">
        <f t="shared" si="55"/>
        <v>132627.85</v>
      </c>
      <c r="L31" s="3">
        <v>44209.279999999999</v>
      </c>
      <c r="M31" s="3">
        <v>88418.57</v>
      </c>
      <c r="N31" s="51"/>
      <c r="O31" s="32"/>
      <c r="P31" s="32"/>
      <c r="Q31" s="53"/>
      <c r="R31" s="32"/>
      <c r="S31" s="32"/>
      <c r="T31" s="51">
        <f t="shared" si="50"/>
        <v>2987</v>
      </c>
      <c r="U31" s="31">
        <v>1311</v>
      </c>
      <c r="V31" s="31">
        <v>1676</v>
      </c>
      <c r="W31" s="137">
        <f t="shared" si="56"/>
        <v>2892266.3899999997</v>
      </c>
      <c r="X31" s="3">
        <v>1269421.24</v>
      </c>
      <c r="Y31" s="3">
        <v>1622845.15</v>
      </c>
      <c r="Z31" s="51">
        <f t="shared" si="45"/>
        <v>6389</v>
      </c>
      <c r="AA31" s="148">
        <v>2159</v>
      </c>
      <c r="AB31" s="148">
        <v>4230</v>
      </c>
      <c r="AC31" s="137">
        <f t="shared" si="57"/>
        <v>4768146.8899999997</v>
      </c>
      <c r="AD31" s="3">
        <v>1611273.93</v>
      </c>
      <c r="AE31" s="3">
        <v>3156872.96</v>
      </c>
      <c r="AF31" s="51">
        <f t="shared" ref="AF31:AF41" si="67">AG31+AH31</f>
        <v>2883</v>
      </c>
      <c r="AG31" s="148">
        <v>872</v>
      </c>
      <c r="AH31" s="148">
        <v>2011</v>
      </c>
      <c r="AI31" s="137">
        <f t="shared" si="58"/>
        <v>1514709.98</v>
      </c>
      <c r="AJ31" s="3">
        <v>458143.29</v>
      </c>
      <c r="AK31" s="3">
        <v>1056566.69</v>
      </c>
      <c r="AL31" s="51">
        <f t="shared" si="40"/>
        <v>653</v>
      </c>
      <c r="AM31" s="148">
        <v>199</v>
      </c>
      <c r="AN31" s="148">
        <v>454</v>
      </c>
      <c r="AO31" s="137">
        <f t="shared" si="51"/>
        <v>9217255.2400000002</v>
      </c>
      <c r="AP31" s="3">
        <v>2808933.83</v>
      </c>
      <c r="AQ31" s="3">
        <v>6408321.4100000001</v>
      </c>
      <c r="AR31" s="51">
        <f t="shared" si="22"/>
        <v>217</v>
      </c>
      <c r="AS31" s="31">
        <v>96</v>
      </c>
      <c r="AT31" s="31">
        <v>121</v>
      </c>
      <c r="AU31" s="137">
        <f t="shared" si="59"/>
        <v>1453394.43</v>
      </c>
      <c r="AV31" s="3">
        <v>642976.34</v>
      </c>
      <c r="AW31" s="3">
        <v>810418.09</v>
      </c>
      <c r="AX31" s="51">
        <f t="shared" si="64"/>
        <v>3843</v>
      </c>
      <c r="AY31" s="31">
        <v>1917</v>
      </c>
      <c r="AZ31" s="31">
        <v>1926</v>
      </c>
      <c r="BA31" s="137">
        <f t="shared" si="65"/>
        <v>578392.91999999993</v>
      </c>
      <c r="BB31" s="3">
        <v>288519.18</v>
      </c>
      <c r="BC31" s="3">
        <v>289873.74</v>
      </c>
      <c r="BD31" s="51">
        <f t="shared" si="62"/>
        <v>3250</v>
      </c>
      <c r="BE31" s="31">
        <v>1621</v>
      </c>
      <c r="BF31" s="31">
        <v>1629</v>
      </c>
      <c r="BG31" s="137">
        <f t="shared" si="66"/>
        <v>3624413.34</v>
      </c>
      <c r="BH31" s="3">
        <v>1807745.85</v>
      </c>
      <c r="BI31" s="3">
        <v>1816667.49</v>
      </c>
      <c r="BK31" s="55">
        <f t="shared" si="13"/>
        <v>26834504.400000002</v>
      </c>
      <c r="BL31" s="58">
        <f>' I КВАРТАЛ'!BK31+'II КВАРТАЛ '!BK31+' III КВАРТАЛ '!BK31+'IV КВАРТАЛ и СВОД V-мов и $$ '!BK31</f>
        <v>108380014.57000001</v>
      </c>
      <c r="BM31" s="99">
        <v>108380014.54004982</v>
      </c>
      <c r="BN31" s="99">
        <f t="shared" si="14"/>
        <v>2.9950186610221863E-2</v>
      </c>
      <c r="BO31" s="99"/>
      <c r="BP31" s="83">
        <f t="shared" si="23"/>
        <v>6356</v>
      </c>
      <c r="BQ31" s="82">
        <f>' I КВАРТАЛ'!C31+'II КВАРТАЛ '!C31+' III КВАРТАЛ '!C31+'IV КВАРТАЛ и СВОД V-мов и $$ '!C31</f>
        <v>2282</v>
      </c>
      <c r="BR31" s="82">
        <f>' I КВАРТАЛ'!D31+'II КВАРТАЛ '!D31+' III КВАРТАЛ '!D31+'IV КВАРТАЛ и СВОД V-мов и $$ '!D31</f>
        <v>4074</v>
      </c>
      <c r="BS31" s="106">
        <f>' I КВАРТАЛ'!E31+'II КВАРТАЛ '!E31+' III КВАРТАЛ '!E31+'IV КВАРТАЛ и СВОД V-мов и $$ '!E31</f>
        <v>10626564.609999999</v>
      </c>
      <c r="BT31" s="49">
        <f>' I КВАРТАЛ'!F31+'II КВАРТАЛ '!F31+' III КВАРТАЛ '!F31+'IV КВАРТАЛ и СВОД V-мов и $$ '!F31</f>
        <v>3815264.38</v>
      </c>
      <c r="BU31" s="49">
        <f>' I КВАРТАЛ'!G31+'II КВАРТАЛ '!G31+' III КВАРТАЛ '!G31+'IV КВАРТАЛ и СВОД V-мов и $$ '!G31</f>
        <v>6811300.2300000004</v>
      </c>
      <c r="BV31" s="83">
        <f t="shared" si="24"/>
        <v>5131</v>
      </c>
      <c r="BW31" s="82">
        <f>' I КВАРТАЛ'!I31+'II КВАРТАЛ '!I31+' III КВАРТАЛ '!I31+'IV КВАРТАЛ и СВОД V-мов и $$ '!I31</f>
        <v>2158</v>
      </c>
      <c r="BX31" s="82">
        <f>' I КВАРТАЛ'!J31+'II КВАРТАЛ '!J31+' III КВАРТАЛ '!J31+'IV КВАРТАЛ и СВОД V-мов и $$ '!J31</f>
        <v>2973</v>
      </c>
      <c r="BY31" s="106">
        <f>' I КВАРТАЛ'!K31+'II КВАРТАЛ '!K31+' III КВАРТАЛ '!K31+'IV КВАРТАЛ и СВОД V-мов и $$ '!K31</f>
        <v>532455.89</v>
      </c>
      <c r="BZ31" s="49">
        <f>' I КВАРТАЛ'!L31+'II КВАРТАЛ '!L31+' III КВАРТАЛ '!L31+'IV КВАРТАЛ и СВОД V-мов и $$ '!L31</f>
        <v>223939.56999999998</v>
      </c>
      <c r="CA31" s="49">
        <f>' I КВАРТАЛ'!M31+'II КВАРТАЛ '!M31+' III КВАРТАЛ '!M31+'IV КВАРТАЛ и СВОД V-мов и $$ '!M31</f>
        <v>308516.32</v>
      </c>
      <c r="CB31" s="83">
        <f t="shared" si="25"/>
        <v>0</v>
      </c>
      <c r="CC31" s="82">
        <f>' I КВАРТАЛ'!O31+'II КВАРТАЛ '!O31+' III КВАРТАЛ '!O31+'IV КВАРТАЛ и СВОД V-мов и $$ '!O31</f>
        <v>0</v>
      </c>
      <c r="CD31" s="82">
        <f>' I КВАРТАЛ'!P31+'II КВАРТАЛ '!P31+' III КВАРТАЛ '!P31+'IV КВАРТАЛ и СВОД V-мов и $$ '!P31</f>
        <v>0</v>
      </c>
      <c r="CE31" s="106">
        <f>' I КВАРТАЛ'!Q31+'II КВАРТАЛ '!Q31+' III КВАРТАЛ '!Q31+'IV КВАРТАЛ и СВОД V-мов и $$ '!Q31</f>
        <v>0</v>
      </c>
      <c r="CF31" s="49">
        <f>' I КВАРТАЛ'!R31+'II КВАРТАЛ '!R31+' III КВАРТАЛ '!R31+'IV КВАРТАЛ и СВОД V-мов и $$ '!R31</f>
        <v>0</v>
      </c>
      <c r="CG31" s="49">
        <f>' I КВАРТАЛ'!S31+'II КВАРТАЛ '!S31+' III КВАРТАЛ '!S31+'IV КВАРТАЛ и СВОД V-мов и $$ '!S31</f>
        <v>0</v>
      </c>
      <c r="CH31" s="83">
        <f t="shared" si="26"/>
        <v>11993</v>
      </c>
      <c r="CI31" s="82">
        <f>' I КВАРТАЛ'!U31+'II КВАРТАЛ '!U31+' III КВАРТАЛ '!U31+'IV КВАРТАЛ и СВОД V-мов и $$ '!U31</f>
        <v>5264</v>
      </c>
      <c r="CJ31" s="82">
        <f>' I КВАРТАЛ'!V31+'II КВАРТАЛ '!V31+' III КВАРТАЛ '!V31+'IV КВАРТАЛ и СВОД V-мов и $$ '!V31</f>
        <v>6729</v>
      </c>
      <c r="CK31" s="106">
        <f>' I КВАРТАЛ'!W31+'II КВАРТАЛ '!W31+' III КВАРТАЛ '!W31+'IV КВАРТАЛ и СВОД V-мов и $$ '!W31</f>
        <v>11743798.129999999</v>
      </c>
      <c r="CL31" s="49">
        <f>' I КВАРТАЛ'!X31+'II КВАРТАЛ '!X31+' III КВАРТАЛ '!X31+'IV КВАРТАЛ и СВОД V-мов и $$ '!X31</f>
        <v>5154621.7300000004</v>
      </c>
      <c r="CM31" s="49">
        <f>' I КВАРТАЛ'!Y31+'II КВАРТАЛ '!Y31+' III КВАРТАЛ '!Y31+'IV КВАРТАЛ и СВОД V-мов и $$ '!Y31</f>
        <v>6589176.4000000004</v>
      </c>
      <c r="CN31" s="83">
        <f t="shared" si="27"/>
        <v>25609</v>
      </c>
      <c r="CO31" s="82">
        <f>' I КВАРТАЛ'!AA31+'II КВАРТАЛ '!AA31+' III КВАРТАЛ '!AA31+'IV КВАРТАЛ и СВОД V-мов и $$ '!AA31</f>
        <v>10926</v>
      </c>
      <c r="CP31" s="82">
        <f>' I КВАРТАЛ'!AB31+'II КВАРТАЛ '!AB31+' III КВАРТАЛ '!AB31+'IV КВАРТАЛ и СВОД V-мов и $$ '!AB31</f>
        <v>14683</v>
      </c>
      <c r="CQ31" s="106">
        <f>' I КВАРТАЛ'!AC31+'II КВАРТАЛ '!AC31+' III КВАРТАЛ '!AC31+'IV КВАРТАЛ и СВОД V-мов и $$ '!AC31</f>
        <v>19107367.960000001</v>
      </c>
      <c r="CR31" s="49">
        <f>' I КВАРТАЛ'!AD31+'II КВАРТАЛ '!AD31+' III КВАРТАЛ '!AD31+'IV КВАРТАЛ и СВОД V-мов и $$ '!AD31</f>
        <v>8151959.459999999</v>
      </c>
      <c r="CS31" s="49">
        <f>' I КВАРТАЛ'!AE31+'II КВАРТАЛ '!AE31+' III КВАРТАЛ '!AE31+'IV КВАРТАЛ и СВОД V-мов и $$ '!AE31</f>
        <v>10955408.5</v>
      </c>
      <c r="CT31" s="83">
        <f t="shared" si="28"/>
        <v>11570</v>
      </c>
      <c r="CU31" s="82">
        <f>' I КВАРТАЛ'!AG31+'II КВАРТАЛ '!AG31+' III КВАРТАЛ '!AG31+'IV КВАРТАЛ и СВОД V-мов и $$ '!AG31</f>
        <v>4559</v>
      </c>
      <c r="CV31" s="82">
        <f>' I КВАРТАЛ'!AH31+'II КВАРТАЛ '!AH31+' III КВАРТАЛ '!AH31+'IV КВАРТАЛ и СВОД V-мов и $$ '!AH31</f>
        <v>7011</v>
      </c>
      <c r="CW31" s="106">
        <f>' I КВАРТАЛ'!AI31+'II КВАРТАЛ '!AI31+' III КВАРТАЛ '!AI31+'IV КВАРТАЛ и СВОД V-мов и $$ '!AI31</f>
        <v>6073938.4199999999</v>
      </c>
      <c r="CX31" s="49">
        <f>' I КВАРТАЛ'!AJ31+'II КВАРТАЛ '!AJ31+' III КВАРТАЛ '!AJ31+'IV КВАРТАЛ и СВОД V-мов и $$ '!AJ31</f>
        <v>2393200.36</v>
      </c>
      <c r="CY31" s="49">
        <f>' I КВАРТАЛ'!AK31+'II КВАРТАЛ '!AK31+' III КВАРТАЛ '!AK31+'IV КВАРТАЛ и СВОД V-мов и $$ '!AK31</f>
        <v>3680738.06</v>
      </c>
      <c r="CZ31" s="83">
        <f t="shared" si="29"/>
        <v>2667</v>
      </c>
      <c r="DA31" s="82">
        <f>' I КВАРТАЛ'!AM31+'II КВАРТАЛ '!AM31+' III КВАРТАЛ '!AM31+'IV КВАРТАЛ и СВОД V-мов и $$ '!AM31</f>
        <v>1066</v>
      </c>
      <c r="DB31" s="82">
        <f>' I КВАРТАЛ'!AN31+'II КВАРТАЛ '!AN31+' III КВАРТАЛ '!AN31+'IV КВАРТАЛ и СВОД V-мов и $$ '!AN31</f>
        <v>1601</v>
      </c>
      <c r="DC31" s="106">
        <f>' I КВАРТАЛ'!AO31+'II КВАРТАЛ '!AO31+' III КВАРТАЛ '!AO31+'IV КВАРТАЛ и СВОД V-мов и $$ '!AO31</f>
        <v>37524516.800000004</v>
      </c>
      <c r="DD31" s="49">
        <f>' I КВАРТАЛ'!AP31+'II КВАРТАЛ '!AP31+' III КВАРТАЛ '!AP31+'IV КВАРТАЛ и СВОД V-мов и $$ '!AP31</f>
        <v>14995915.520000001</v>
      </c>
      <c r="DE31" s="49">
        <f>' I КВАРТАЛ'!AQ31+'II КВАРТАЛ '!AQ31+' III КВАРТАЛ '!AQ31+'IV КВАРТАЛ и СВОД V-мов и $$ '!AQ31</f>
        <v>22528601.280000001</v>
      </c>
      <c r="DF31" s="83">
        <f t="shared" si="30"/>
        <v>885</v>
      </c>
      <c r="DG31" s="82">
        <f>' I КВАРТАЛ'!AS31+'II КВАРТАЛ '!AS31+' III КВАРТАЛ '!AS31+'IV КВАРТАЛ и СВОД V-мов и $$ '!AS31</f>
        <v>390</v>
      </c>
      <c r="DH31" s="82">
        <f>' I КВАРТАЛ'!AT31+'II КВАРТАЛ '!AT31+' III КВАРТАЛ '!AT31+'IV КВАРТАЛ и СВОД V-мов и $$ '!AT31</f>
        <v>495</v>
      </c>
      <c r="DI31" s="106">
        <f>' I КВАРТАЛ'!AU31+'II КВАРТАЛ '!AU31+' III КВАРТАЛ '!AU31+'IV КВАРТАЛ и СВОД V-мов и $$ '!AU31</f>
        <v>5929369.1999999993</v>
      </c>
      <c r="DJ31" s="49">
        <f>' I КВАРТАЛ'!AV31+'II КВАРТАЛ '!AV31+' III КВАРТАЛ '!AV31+'IV КВАРТАЛ и СВОД V-мов и $$ '!AV31</f>
        <v>2612941.35</v>
      </c>
      <c r="DK31" s="49">
        <f>' I КВАРТАЛ'!AW31+'II КВАРТАЛ '!AW31+' III КВАРТАЛ '!AW31+'IV КВАРТАЛ и СВОД V-мов и $$ '!AW31</f>
        <v>3316427.8499999996</v>
      </c>
      <c r="DL31" s="83">
        <f t="shared" si="31"/>
        <v>15380</v>
      </c>
      <c r="DM31" s="82">
        <f>' I КВАРТАЛ'!AY31+'II КВАРТАЛ '!AY31+' III КВАРТАЛ '!AY31+'IV КВАРТАЛ и СВОД V-мов и $$ '!AY31</f>
        <v>7672</v>
      </c>
      <c r="DN31" s="82">
        <f>' I КВАРТАЛ'!AZ31+'II КВАРТАЛ '!AZ31+' III КВАРТАЛ '!AZ31+'IV КВАРТАЛ и СВОД V-мов и $$ '!AZ31</f>
        <v>7708</v>
      </c>
      <c r="DO31" s="106">
        <f>' I КВАРТАЛ'!BA31+'II КВАРТАЛ '!BA31+' III КВАРТАЛ '!BA31+'IV КВАРТАЛ и СВОД V-мов и $$ '!BA31</f>
        <v>2314367.2000000002</v>
      </c>
      <c r="DP31" s="49">
        <f>' I КВАРТАЛ'!BB31+'II КВАРТАЛ '!BB31+' III КВАРТАЛ '!BB31+'IV КВАРТАЛ и СВОД V-мов и $$ '!BB31</f>
        <v>1154474.96</v>
      </c>
      <c r="DQ31" s="49">
        <f>' I КВАРТАЛ'!BC31+'II КВАРТАЛ '!BC31+' III КВАРТАЛ '!BC31+'IV КВАРТАЛ и СВОД V-мов и $$ '!BC31</f>
        <v>1159892.24</v>
      </c>
      <c r="DR31" s="83">
        <f t="shared" si="32"/>
        <v>13028</v>
      </c>
      <c r="DS31" s="82">
        <f>' I КВАРТАЛ'!BE31+'II КВАРТАЛ '!BE31+' III КВАРТАЛ '!BE31+'IV КВАРТАЛ и СВОД V-мов и $$ '!BE31</f>
        <v>6497</v>
      </c>
      <c r="DT31" s="82">
        <f>' I КВАРТАЛ'!BF31+'II КВАРТАЛ '!BF31+' III КВАРТАЛ '!BF31+'IV КВАРТАЛ и СВОД V-мов и $$ '!BF31</f>
        <v>6531</v>
      </c>
      <c r="DU31" s="106">
        <f>' I КВАРТАЛ'!BG31+'II КВАРТАЛ '!BG31+' III КВАРТАЛ '!BG31+'IV КВАРТАЛ и СВОД V-мов и $$ '!BG31</f>
        <v>14527636.359999999</v>
      </c>
      <c r="DV31" s="49">
        <f>' I КВАРТАЛ'!BH31+'II КВАРТАЛ '!BH31+' III КВАРТАЛ '!BH31+'IV КВАРТАЛ и СВОД V-мов и $$ '!BH31</f>
        <v>7244861.5299999993</v>
      </c>
      <c r="DW31" s="49">
        <f>' I КВАРТАЛ'!BI31+'II КВАРТАЛ '!BI31+' III КВАРТАЛ '!BI31+'IV КВАРТАЛ и СВОД V-мов и $$ '!BI31</f>
        <v>7282774.8300000001</v>
      </c>
      <c r="DY31" s="65">
        <f t="shared" si="15"/>
        <v>92619</v>
      </c>
      <c r="DZ31" s="90">
        <f t="shared" si="16"/>
        <v>40814</v>
      </c>
      <c r="EA31" s="90">
        <f t="shared" si="17"/>
        <v>51805</v>
      </c>
      <c r="EB31" s="56">
        <f t="shared" si="33"/>
        <v>108380014.57000001</v>
      </c>
      <c r="EC31" s="49">
        <f t="shared" si="34"/>
        <v>45747178.860000007</v>
      </c>
      <c r="ED31" s="49">
        <f t="shared" si="35"/>
        <v>62632835.710000008</v>
      </c>
      <c r="EE31" s="107">
        <f t="shared" si="19"/>
        <v>0</v>
      </c>
      <c r="EF31" s="93">
        <f t="shared" si="36"/>
        <v>92619</v>
      </c>
      <c r="EG31" s="94">
        <f t="shared" si="37"/>
        <v>0</v>
      </c>
      <c r="EH31" s="151"/>
      <c r="EI31" s="152"/>
      <c r="EJ31" s="151"/>
    </row>
    <row r="32" spans="1:140" s="33" customFormat="1" ht="30" x14ac:dyDescent="0.25">
      <c r="A32" s="21" t="s">
        <v>54</v>
      </c>
      <c r="B32" s="48">
        <f t="shared" ref="B32" si="68">C32+D32</f>
        <v>1380</v>
      </c>
      <c r="C32" s="148">
        <v>449</v>
      </c>
      <c r="D32" s="148">
        <v>931</v>
      </c>
      <c r="E32" s="137">
        <f t="shared" si="54"/>
        <v>2307215.09</v>
      </c>
      <c r="F32" s="3">
        <v>750680.85</v>
      </c>
      <c r="G32" s="3">
        <v>1556534.24</v>
      </c>
      <c r="H32" s="51">
        <f t="shared" si="49"/>
        <v>1386</v>
      </c>
      <c r="I32" s="148">
        <v>326</v>
      </c>
      <c r="J32" s="148">
        <v>1060</v>
      </c>
      <c r="K32" s="137">
        <f t="shared" si="55"/>
        <v>211561.49</v>
      </c>
      <c r="L32" s="3">
        <v>49761.22</v>
      </c>
      <c r="M32" s="3">
        <v>161800.26999999999</v>
      </c>
      <c r="N32" s="51"/>
      <c r="O32" s="32"/>
      <c r="P32" s="32"/>
      <c r="Q32" s="53"/>
      <c r="R32" s="32"/>
      <c r="S32" s="32"/>
      <c r="T32" s="51">
        <f t="shared" si="50"/>
        <v>2178</v>
      </c>
      <c r="U32" s="31">
        <v>816</v>
      </c>
      <c r="V32" s="31">
        <v>1362</v>
      </c>
      <c r="W32" s="137">
        <f t="shared" si="56"/>
        <v>2073103.9500000002</v>
      </c>
      <c r="X32" s="3">
        <v>776700.1</v>
      </c>
      <c r="Y32" s="3">
        <v>1296403.8500000001</v>
      </c>
      <c r="Z32" s="51">
        <f t="shared" si="45"/>
        <v>7022</v>
      </c>
      <c r="AA32" s="148">
        <v>2233</v>
      </c>
      <c r="AB32" s="148">
        <v>4789</v>
      </c>
      <c r="AC32" s="137">
        <f t="shared" si="57"/>
        <v>5081362.91</v>
      </c>
      <c r="AD32" s="3">
        <v>1615876.3</v>
      </c>
      <c r="AE32" s="3">
        <v>3465486.61</v>
      </c>
      <c r="AF32" s="51">
        <f t="shared" si="67"/>
        <v>2558</v>
      </c>
      <c r="AG32" s="148">
        <v>681</v>
      </c>
      <c r="AH32" s="148">
        <v>1877</v>
      </c>
      <c r="AI32" s="137">
        <f t="shared" si="58"/>
        <v>1056651.76</v>
      </c>
      <c r="AJ32" s="3">
        <v>281305.65000000002</v>
      </c>
      <c r="AK32" s="3">
        <v>775346.11</v>
      </c>
      <c r="AL32" s="51">
        <f t="shared" si="40"/>
        <v>663</v>
      </c>
      <c r="AM32" s="148">
        <v>126</v>
      </c>
      <c r="AN32" s="148">
        <v>537</v>
      </c>
      <c r="AO32" s="137">
        <f t="shared" si="51"/>
        <v>8847856.3000000007</v>
      </c>
      <c r="AP32" s="3">
        <v>1681493.05</v>
      </c>
      <c r="AQ32" s="3">
        <v>7166363.25</v>
      </c>
      <c r="AR32" s="51">
        <f t="shared" si="22"/>
        <v>214</v>
      </c>
      <c r="AS32" s="31">
        <v>104</v>
      </c>
      <c r="AT32" s="31">
        <v>110</v>
      </c>
      <c r="AU32" s="137">
        <f t="shared" si="59"/>
        <v>1420205.28</v>
      </c>
      <c r="AV32" s="3">
        <v>690193.22</v>
      </c>
      <c r="AW32" s="3">
        <v>730012.06</v>
      </c>
      <c r="AX32" s="51">
        <f t="shared" si="64"/>
        <v>2209</v>
      </c>
      <c r="AY32" s="31">
        <v>956</v>
      </c>
      <c r="AZ32" s="31">
        <v>1253</v>
      </c>
      <c r="BA32" s="137">
        <f t="shared" si="65"/>
        <v>219662.96000000002</v>
      </c>
      <c r="BB32" s="3">
        <v>95064.639999999999</v>
      </c>
      <c r="BC32" s="3">
        <v>124598.32</v>
      </c>
      <c r="BD32" s="51">
        <f t="shared" si="62"/>
        <v>279</v>
      </c>
      <c r="BE32" s="31">
        <v>121</v>
      </c>
      <c r="BF32" s="31">
        <v>158</v>
      </c>
      <c r="BG32" s="137">
        <f t="shared" si="66"/>
        <v>195668.28</v>
      </c>
      <c r="BH32" s="3">
        <v>84859.72</v>
      </c>
      <c r="BI32" s="3">
        <v>110808.56</v>
      </c>
      <c r="BK32" s="55">
        <f t="shared" si="13"/>
        <v>21413288.020000003</v>
      </c>
      <c r="BL32" s="58">
        <f>' I КВАРТАЛ'!BK32+'II КВАРТАЛ '!BK32+' III КВАРТАЛ '!BK32+'IV КВАРТАЛ и СВОД V-мов и $$ '!BK32</f>
        <v>79284954.079999983</v>
      </c>
      <c r="BM32" s="99">
        <v>79284954.061974868</v>
      </c>
      <c r="BN32" s="99">
        <f t="shared" si="14"/>
        <v>1.8025115132331848E-2</v>
      </c>
      <c r="BO32" s="99"/>
      <c r="BP32" s="83">
        <f t="shared" si="23"/>
        <v>5537</v>
      </c>
      <c r="BQ32" s="82">
        <f>' I КВАРТАЛ'!C32+'II КВАРТАЛ '!C32+' III КВАРТАЛ '!C32+'IV КВАРТАЛ и СВОД V-мов и $$ '!C32</f>
        <v>2324</v>
      </c>
      <c r="BR32" s="82">
        <f>' I КВАРТАЛ'!D32+'II КВАРТАЛ '!D32+' III КВАРТАЛ '!D32+'IV КВАРТАЛ и СВОД V-мов и $$ '!D32</f>
        <v>3213</v>
      </c>
      <c r="BS32" s="106">
        <f>' I КВАРТАЛ'!E32+'II КВАРТАЛ '!E32+' III КВАРТАЛ '!E32+'IV КВАРТАЛ и СВОД V-мов и $$ '!E32</f>
        <v>9257282.5799999982</v>
      </c>
      <c r="BT32" s="49">
        <f>' I КВАРТАЛ'!F32+'II КВАРТАЛ '!F32+' III КВАРТАЛ '!F32+'IV КВАРТАЛ и СВОД V-мов и $$ '!F32</f>
        <v>3885483.9600000004</v>
      </c>
      <c r="BU32" s="49">
        <f>' I КВАРТАЛ'!G32+'II КВАРТАЛ '!G32+' III КВАРТАЛ '!G32+'IV КВАРТАЛ и СВОД V-мов и $$ '!G32</f>
        <v>5371798.6200000001</v>
      </c>
      <c r="BV32" s="83">
        <f t="shared" si="24"/>
        <v>5684</v>
      </c>
      <c r="BW32" s="82">
        <f>' I КВАРТАЛ'!I32+'II КВАРТАЛ '!I32+' III КВАРТАЛ '!I32+'IV КВАРТАЛ и СВОД V-мов и $$ '!I32</f>
        <v>1902</v>
      </c>
      <c r="BX32" s="82">
        <f>' I КВАРТАЛ'!J32+'II КВАРТАЛ '!J32+' III КВАРТАЛ '!J32+'IV КВАРТАЛ и СВОД V-мов и $$ '!J32</f>
        <v>3782</v>
      </c>
      <c r="BY32" s="106">
        <f>' I КВАРТАЛ'!K32+'II КВАРТАЛ '!K32+' III КВАРТАЛ '!K32+'IV КВАРТАЛ и СВОД V-мов и $$ '!K32</f>
        <v>860022.51</v>
      </c>
      <c r="BZ32" s="49">
        <f>' I КВАРТАЛ'!L32+'II КВАРТАЛ '!L32+' III КВАРТАЛ '!L32+'IV КВАРТАЛ и СВОД V-мов и $$ '!L32</f>
        <v>287366.63</v>
      </c>
      <c r="CA32" s="49">
        <f>' I КВАРТАЛ'!M32+'II КВАРТАЛ '!M32+' III КВАРТАЛ '!M32+'IV КВАРТАЛ и СВОД V-мов и $$ '!M32</f>
        <v>572655.88</v>
      </c>
      <c r="CB32" s="83">
        <f t="shared" si="25"/>
        <v>0</v>
      </c>
      <c r="CC32" s="82">
        <f>' I КВАРТАЛ'!O32+'II КВАРТАЛ '!O32+' III КВАРТАЛ '!O32+'IV КВАРТАЛ и СВОД V-мов и $$ '!O32</f>
        <v>0</v>
      </c>
      <c r="CD32" s="82">
        <f>' I КВАРТАЛ'!P32+'II КВАРТАЛ '!P32+' III КВАРТАЛ '!P32+'IV КВАРТАЛ и СВОД V-мов и $$ '!P32</f>
        <v>0</v>
      </c>
      <c r="CE32" s="106">
        <f>' I КВАРТАЛ'!Q32+'II КВАРТАЛ '!Q32+' III КВАРТАЛ '!Q32+'IV КВАРТАЛ и СВОД V-мов и $$ '!Q32</f>
        <v>0</v>
      </c>
      <c r="CF32" s="49">
        <f>' I КВАРТАЛ'!R32+'II КВАРТАЛ '!R32+' III КВАРТАЛ '!R32+'IV КВАРТАЛ и СВОД V-мов и $$ '!R32</f>
        <v>0</v>
      </c>
      <c r="CG32" s="49">
        <f>' I КВАРТАЛ'!S32+'II КВАРТАЛ '!S32+' III КВАРТАЛ '!S32+'IV КВАРТАЛ и СВОД V-мов и $$ '!S32</f>
        <v>0</v>
      </c>
      <c r="CH32" s="83">
        <f t="shared" si="26"/>
        <v>8568</v>
      </c>
      <c r="CI32" s="82">
        <f>' I КВАРТАЛ'!U32+'II КВАРТАЛ '!U32+' III КВАРТАЛ '!U32+'IV КВАРТАЛ и СВОД V-мов и $$ '!U32</f>
        <v>3212</v>
      </c>
      <c r="CJ32" s="82">
        <f>' I КВАРТАЛ'!V32+'II КВАРТАЛ '!V32+' III КВАРТАЛ '!V32+'IV КВАРТАЛ и СВОД V-мов и $$ '!V32</f>
        <v>5356</v>
      </c>
      <c r="CK32" s="106">
        <f>' I КВАРТАЛ'!W32+'II КВАРТАЛ '!W32+' III КВАРТАЛ '!W32+'IV КВАРТАЛ и СВОД V-мов и $$ '!W32</f>
        <v>8241145.8700000001</v>
      </c>
      <c r="CL32" s="49">
        <f>' I КВАРТАЛ'!X32+'II КВАРТАЛ '!X32+' III КВАРТАЛ '!X32+'IV КВАРТАЛ и СВОД V-мов и $$ '!X32</f>
        <v>3089486.98</v>
      </c>
      <c r="CM32" s="49">
        <f>' I КВАРТАЛ'!Y32+'II КВАРТАЛ '!Y32+' III КВАРТАЛ '!Y32+'IV КВАРТАЛ и СВОД V-мов и $$ '!Y32</f>
        <v>5151658.8900000006</v>
      </c>
      <c r="CN32" s="83">
        <f t="shared" si="27"/>
        <v>23255</v>
      </c>
      <c r="CO32" s="82">
        <f>' I КВАРТАЛ'!AA32+'II КВАРТАЛ '!AA32+' III КВАРТАЛ '!AA32+'IV КВАРТАЛ и СВОД V-мов и $$ '!AA32</f>
        <v>9698</v>
      </c>
      <c r="CP32" s="82">
        <f>' I КВАРТАЛ'!AB32+'II КВАРТАЛ '!AB32+' III КВАРТАЛ '!AB32+'IV КВАРТАЛ и СВОД V-мов и $$ '!AB32</f>
        <v>13557</v>
      </c>
      <c r="CQ32" s="106">
        <f>' I КВАРТАЛ'!AC32+'II КВАРТАЛ '!AC32+' III КВАРТАЛ '!AC32+'IV КВАРТАЛ и СВОД V-мов и $$ '!AC32</f>
        <v>16953084.859999999</v>
      </c>
      <c r="CR32" s="49">
        <f>' I КВАРТАЛ'!AD32+'II КВАРТАЛ '!AD32+' III КВАРТАЛ '!AD32+'IV КВАРТАЛ и СВОД V-мов и $$ '!AD32</f>
        <v>7074375.46</v>
      </c>
      <c r="CS32" s="49">
        <f>' I КВАРТАЛ'!AE32+'II КВАРТАЛ '!AE32+' III КВАРТАЛ '!AE32+'IV КВАРТАЛ и СВОД V-мов и $$ '!AE32</f>
        <v>9878709.3999999985</v>
      </c>
      <c r="CT32" s="83">
        <f t="shared" si="28"/>
        <v>9601</v>
      </c>
      <c r="CU32" s="82">
        <f>' I КВАРТАЛ'!AG32+'II КВАРТАЛ '!AG32+' III КВАРТАЛ '!AG32+'IV КВАРТАЛ и СВОД V-мов и $$ '!AG32</f>
        <v>3662</v>
      </c>
      <c r="CV32" s="82">
        <f>' I КВАРТАЛ'!AH32+'II КВАРТАЛ '!AH32+' III КВАРТАЛ '!AH32+'IV КВАРТАЛ и СВОД V-мов и $$ '!AH32</f>
        <v>5939</v>
      </c>
      <c r="CW32" s="106">
        <f>' I КВАРТАЛ'!AI32+'II КВАРТАЛ '!AI32+' III КВАРТАЛ '!AI32+'IV КВАРТАЛ и СВОД V-мов и $$ '!AI32</f>
        <v>3976450.99</v>
      </c>
      <c r="CX32" s="49">
        <f>' I КВАРТАЛ'!AJ32+'II КВАРТАЛ '!AJ32+' III КВАРТАЛ '!AJ32+'IV КВАРТАЛ и СВОД V-мов и $$ '!AJ32</f>
        <v>1517219.3399999999</v>
      </c>
      <c r="CY32" s="49">
        <f>' I КВАРТАЛ'!AK32+'II КВАРТАЛ '!AK32+' III КВАРТАЛ '!AK32+'IV КВАРТАЛ и СВОД V-мов и $$ '!AK32</f>
        <v>2459231.65</v>
      </c>
      <c r="CZ32" s="83">
        <f t="shared" si="29"/>
        <v>2496</v>
      </c>
      <c r="DA32" s="82">
        <f>' I КВАРТАЛ'!AM32+'II КВАРТАЛ '!AM32+' III КВАРТАЛ '!AM32+'IV КВАРТАЛ и СВОД V-мов и $$ '!AM32</f>
        <v>902</v>
      </c>
      <c r="DB32" s="82">
        <f>' I КВАРТАЛ'!AN32+'II КВАРТАЛ '!AN32+' III КВАРТАЛ '!AN32+'IV КВАРТАЛ и СВОД V-мов и $$ '!AN32</f>
        <v>1594</v>
      </c>
      <c r="DC32" s="106">
        <f>' I КВАРТАЛ'!AO32+'II КВАРТАЛ '!AO32+' III КВАРТАЛ '!AO32+'IV КВАРТАЛ и СВОД V-мов и $$ '!AO32</f>
        <v>33405562.719999999</v>
      </c>
      <c r="DD32" s="49">
        <f>' I КВАРТАЛ'!AP32+'II КВАРТАЛ '!AP32+' III КВАРТАЛ '!AP32+'IV КВАРТАЛ и СВОД V-мов и $$ '!AP32</f>
        <v>12078899.450000001</v>
      </c>
      <c r="DE32" s="49">
        <f>' I КВАРТАЛ'!AQ32+'II КВАРТАЛ '!AQ32+' III КВАРТАЛ '!AQ32+'IV КВАРТАЛ и СВОД V-мов и $$ '!AQ32</f>
        <v>21326663.27</v>
      </c>
      <c r="DF32" s="83">
        <f t="shared" si="30"/>
        <v>771</v>
      </c>
      <c r="DG32" s="82">
        <f>' I КВАРТАЛ'!AS32+'II КВАРТАЛ '!AS32+' III КВАРТАЛ '!AS32+'IV КВАРТАЛ и СВОД V-мов и $$ '!AS32</f>
        <v>373</v>
      </c>
      <c r="DH32" s="82">
        <f>' I КВАРТАЛ'!AT32+'II КВАРТАЛ '!AT32+' III КВАРТАЛ '!AT32+'IV КВАРТАЛ и СВОД V-мов и $$ '!AT32</f>
        <v>398</v>
      </c>
      <c r="DI32" s="106">
        <f>' I КВАРТАЛ'!AU32+'II КВАРТАЛ '!AU32+' III КВАРТАЛ '!AU32+'IV КВАРТАЛ и СВОД V-мов и $$ '!AU32</f>
        <v>5136329.3499999996</v>
      </c>
      <c r="DJ32" s="49">
        <f>' I КВАРТАЛ'!AV32+'II КВАРТАЛ '!AV32+' III КВАРТАЛ '!AV32+'IV КВАРТАЛ и СВОД V-мов и $$ '!AV32</f>
        <v>2484869.81</v>
      </c>
      <c r="DK32" s="49">
        <f>' I КВАРТАЛ'!AW32+'II КВАРТАЛ '!AW32+' III КВАРТАЛ '!AW32+'IV КВАРТАЛ и СВОД V-мов и $$ '!AW32</f>
        <v>2651459.54</v>
      </c>
      <c r="DL32" s="83">
        <f t="shared" si="31"/>
        <v>7580</v>
      </c>
      <c r="DM32" s="82">
        <f>' I КВАРТАЛ'!AY32+'II КВАРТАЛ '!AY32+' III КВАРТАЛ '!AY32+'IV КВАРТАЛ и СВОД V-мов и $$ '!AY32</f>
        <v>3281</v>
      </c>
      <c r="DN32" s="82">
        <f>' I КВАРТАЛ'!AZ32+'II КВАРТАЛ '!AZ32+' III КВАРТАЛ '!AZ32+'IV КВАРТАЛ и СВОД V-мов и $$ '!AZ32</f>
        <v>4299</v>
      </c>
      <c r="DO32" s="106">
        <f>' I КВАРТАЛ'!BA32+'II КВАРТАЛ '!BA32+' III КВАРТАЛ '!BA32+'IV КВАРТАЛ и СВОД V-мов и $$ '!BA32</f>
        <v>753755.2</v>
      </c>
      <c r="DP32" s="49">
        <f>' I КВАРТАЛ'!BB32+'II КВАРТАЛ '!BB32+' III КВАРТАЛ '!BB32+'IV КВАРТАЛ и СВОД V-мов и $$ '!BB32</f>
        <v>326262.64</v>
      </c>
      <c r="DQ32" s="49">
        <f>' I КВАРТАЛ'!BC32+'II КВАРТАЛ '!BC32+' III КВАРТАЛ '!BC32+'IV КВАРТАЛ и СВОД V-мов и $$ '!BC32</f>
        <v>427492.56</v>
      </c>
      <c r="DR32" s="83">
        <f t="shared" si="32"/>
        <v>1000</v>
      </c>
      <c r="DS32" s="82">
        <f>' I КВАРТАЛ'!BE32+'II КВАРТАЛ '!BE32+' III КВАРТАЛ '!BE32+'IV КВАРТАЛ и СВОД V-мов и $$ '!BE32</f>
        <v>433</v>
      </c>
      <c r="DT32" s="82">
        <f>' I КВАРТАЛ'!BF32+'II КВАРТАЛ '!BF32+' III КВАРТАЛ '!BF32+'IV КВАРТАЛ и СВОД V-мов и $$ '!BF32</f>
        <v>567</v>
      </c>
      <c r="DU32" s="106">
        <f>' I КВАРТАЛ'!BG32+'II КВАРТАЛ '!BG32+' III КВАРТАЛ '!BG32+'IV КВАРТАЛ и СВОД V-мов и $$ '!BG32</f>
        <v>701320</v>
      </c>
      <c r="DV32" s="49">
        <f>' I КВАРТАЛ'!BH32+'II КВАРТАЛ '!BH32+' III КВАРТАЛ '!BH32+'IV КВАРТАЛ и СВОД V-мов и $$ '!BH32</f>
        <v>303671.56</v>
      </c>
      <c r="DW32" s="49">
        <f>' I КВАРТАЛ'!BI32+'II КВАРТАЛ '!BI32+' III КВАРТАЛ '!BI32+'IV КВАРТАЛ и СВОД V-мов и $$ '!BI32</f>
        <v>397648.44</v>
      </c>
      <c r="DY32" s="65">
        <f t="shared" si="15"/>
        <v>64492</v>
      </c>
      <c r="DZ32" s="90">
        <f t="shared" si="16"/>
        <v>25787</v>
      </c>
      <c r="EA32" s="90">
        <f t="shared" si="17"/>
        <v>38705</v>
      </c>
      <c r="EB32" s="56">
        <f t="shared" si="33"/>
        <v>79284954.079999998</v>
      </c>
      <c r="EC32" s="49">
        <f t="shared" si="34"/>
        <v>31047635.829999998</v>
      </c>
      <c r="ED32" s="49">
        <f t="shared" si="35"/>
        <v>48237318.249999993</v>
      </c>
      <c r="EE32" s="107">
        <f t="shared" si="19"/>
        <v>0</v>
      </c>
      <c r="EF32" s="93">
        <f t="shared" si="36"/>
        <v>64492</v>
      </c>
      <c r="EG32" s="94">
        <f t="shared" si="37"/>
        <v>0</v>
      </c>
      <c r="EH32" s="151"/>
      <c r="EI32" s="152"/>
      <c r="EJ32" s="151"/>
    </row>
    <row r="33" spans="1:140" s="33" customFormat="1" ht="30" x14ac:dyDescent="0.25">
      <c r="A33" s="21" t="s">
        <v>26</v>
      </c>
      <c r="B33" s="51"/>
      <c r="C33" s="31"/>
      <c r="D33" s="31"/>
      <c r="E33" s="137"/>
      <c r="F33" s="3"/>
      <c r="G33" s="3"/>
      <c r="H33" s="51"/>
      <c r="I33" s="31"/>
      <c r="J33" s="31"/>
      <c r="K33" s="53"/>
      <c r="L33" s="3"/>
      <c r="M33" s="3"/>
      <c r="N33" s="51"/>
      <c r="O33" s="32"/>
      <c r="P33" s="32"/>
      <c r="Q33" s="53"/>
      <c r="R33" s="32"/>
      <c r="S33" s="32"/>
      <c r="T33" s="51"/>
      <c r="U33" s="31"/>
      <c r="V33" s="31"/>
      <c r="W33" s="53"/>
      <c r="X33" s="3"/>
      <c r="Y33" s="3"/>
      <c r="Z33" s="51"/>
      <c r="AA33" s="31"/>
      <c r="AB33" s="31"/>
      <c r="AC33" s="53"/>
      <c r="AD33" s="3"/>
      <c r="AE33" s="3"/>
      <c r="AF33" s="51"/>
      <c r="AG33" s="31"/>
      <c r="AH33" s="31"/>
      <c r="AI33" s="53"/>
      <c r="AJ33" s="3"/>
      <c r="AK33" s="3"/>
      <c r="AL33" s="51"/>
      <c r="AM33" s="31"/>
      <c r="AN33" s="31"/>
      <c r="AO33" s="53"/>
      <c r="AP33" s="3"/>
      <c r="AQ33" s="3"/>
      <c r="AR33" s="51"/>
      <c r="AS33" s="31"/>
      <c r="AT33" s="31"/>
      <c r="AU33" s="53"/>
      <c r="AV33" s="3"/>
      <c r="AW33" s="3"/>
      <c r="AX33" s="51">
        <f t="shared" ref="AX33" si="69">AY33+AZ33</f>
        <v>1940</v>
      </c>
      <c r="AY33" s="31">
        <v>595</v>
      </c>
      <c r="AZ33" s="31">
        <v>1345</v>
      </c>
      <c r="BA33" s="137">
        <f t="shared" si="65"/>
        <v>1024376.6</v>
      </c>
      <c r="BB33" s="3">
        <v>314177.36</v>
      </c>
      <c r="BC33" s="3">
        <v>710199.24</v>
      </c>
      <c r="BD33" s="51"/>
      <c r="BE33" s="31"/>
      <c r="BF33" s="31"/>
      <c r="BG33" s="53"/>
      <c r="BH33" s="3"/>
      <c r="BI33" s="3"/>
      <c r="BK33" s="55">
        <f t="shared" si="13"/>
        <v>1024376.6</v>
      </c>
      <c r="BL33" s="58">
        <f>' I КВАРТАЛ'!BK33+'II КВАРТАЛ '!BK33+' III КВАРТАЛ '!BK33+'IV КВАРТАЛ и СВОД V-мов и $$ '!BK33</f>
        <v>4341753</v>
      </c>
      <c r="BM33" s="99">
        <v>4341753</v>
      </c>
      <c r="BN33" s="99">
        <f t="shared" si="14"/>
        <v>0</v>
      </c>
      <c r="BO33" s="99"/>
      <c r="BP33" s="83">
        <f t="shared" si="23"/>
        <v>0</v>
      </c>
      <c r="BQ33" s="82">
        <f>' I КВАРТАЛ'!C33+'II КВАРТАЛ '!C33+' III КВАРТАЛ '!C33+'IV КВАРТАЛ и СВОД V-мов и $$ '!C33</f>
        <v>0</v>
      </c>
      <c r="BR33" s="82">
        <f>' I КВАРТАЛ'!D33+'II КВАРТАЛ '!D33+' III КВАРТАЛ '!D33+'IV КВАРТАЛ и СВОД V-мов и $$ '!D33</f>
        <v>0</v>
      </c>
      <c r="BS33" s="106">
        <f>' I КВАРТАЛ'!E33+'II КВАРТАЛ '!E33+' III КВАРТАЛ '!E33+'IV КВАРТАЛ и СВОД V-мов и $$ '!E33</f>
        <v>0</v>
      </c>
      <c r="BT33" s="49">
        <f>' I КВАРТАЛ'!F33+'II КВАРТАЛ '!F33+' III КВАРТАЛ '!F33+'IV КВАРТАЛ и СВОД V-мов и $$ '!F33</f>
        <v>0</v>
      </c>
      <c r="BU33" s="49">
        <f>' I КВАРТАЛ'!G33+'II КВАРТАЛ '!G33+' III КВАРТАЛ '!G33+'IV КВАРТАЛ и СВОД V-мов и $$ '!G33</f>
        <v>0</v>
      </c>
      <c r="BV33" s="83">
        <f t="shared" si="24"/>
        <v>0</v>
      </c>
      <c r="BW33" s="82">
        <f>' I КВАРТАЛ'!I33+'II КВАРТАЛ '!I33+' III КВАРТАЛ '!I33+'IV КВАРТАЛ и СВОД V-мов и $$ '!I33</f>
        <v>0</v>
      </c>
      <c r="BX33" s="82">
        <f>' I КВАРТАЛ'!J33+'II КВАРТАЛ '!J33+' III КВАРТАЛ '!J33+'IV КВАРТАЛ и СВОД V-мов и $$ '!J33</f>
        <v>0</v>
      </c>
      <c r="BY33" s="106">
        <f>' I КВАРТАЛ'!K33+'II КВАРТАЛ '!K33+' III КВАРТАЛ '!K33+'IV КВАРТАЛ и СВОД V-мов и $$ '!K33</f>
        <v>0</v>
      </c>
      <c r="BZ33" s="49">
        <f>' I КВАРТАЛ'!L33+'II КВАРТАЛ '!L33+' III КВАРТАЛ '!L33+'IV КВАРТАЛ и СВОД V-мов и $$ '!L33</f>
        <v>0</v>
      </c>
      <c r="CA33" s="49">
        <f>' I КВАРТАЛ'!M33+'II КВАРТАЛ '!M33+' III КВАРТАЛ '!M33+'IV КВАРТАЛ и СВОД V-мов и $$ '!M33</f>
        <v>0</v>
      </c>
      <c r="CB33" s="83">
        <f t="shared" si="25"/>
        <v>0</v>
      </c>
      <c r="CC33" s="82">
        <f>' I КВАРТАЛ'!O33+'II КВАРТАЛ '!O33+' III КВАРТАЛ '!O33+'IV КВАРТАЛ и СВОД V-мов и $$ '!O33</f>
        <v>0</v>
      </c>
      <c r="CD33" s="82">
        <f>' I КВАРТАЛ'!P33+'II КВАРТАЛ '!P33+' III КВАРТАЛ '!P33+'IV КВАРТАЛ и СВОД V-мов и $$ '!P33</f>
        <v>0</v>
      </c>
      <c r="CE33" s="106">
        <f>' I КВАРТАЛ'!Q33+'II КВАРТАЛ '!Q33+' III КВАРТАЛ '!Q33+'IV КВАРТАЛ и СВОД V-мов и $$ '!Q33</f>
        <v>0</v>
      </c>
      <c r="CF33" s="49">
        <f>' I КВАРТАЛ'!R33+'II КВАРТАЛ '!R33+' III КВАРТАЛ '!R33+'IV КВАРТАЛ и СВОД V-мов и $$ '!R33</f>
        <v>0</v>
      </c>
      <c r="CG33" s="49">
        <f>' I КВАРТАЛ'!S33+'II КВАРТАЛ '!S33+' III КВАРТАЛ '!S33+'IV КВАРТАЛ и СВОД V-мов и $$ '!S33</f>
        <v>0</v>
      </c>
      <c r="CH33" s="83">
        <f t="shared" si="26"/>
        <v>0</v>
      </c>
      <c r="CI33" s="82">
        <f>' I КВАРТАЛ'!U33+'II КВАРТАЛ '!U33+' III КВАРТАЛ '!U33+'IV КВАРТАЛ и СВОД V-мов и $$ '!U33</f>
        <v>0</v>
      </c>
      <c r="CJ33" s="82">
        <f>' I КВАРТАЛ'!V33+'II КВАРТАЛ '!V33+' III КВАРТАЛ '!V33+'IV КВАРТАЛ и СВОД V-мов и $$ '!V33</f>
        <v>0</v>
      </c>
      <c r="CK33" s="106">
        <f>' I КВАРТАЛ'!W33+'II КВАРТАЛ '!W33+' III КВАРТАЛ '!W33+'IV КВАРТАЛ и СВОД V-мов и $$ '!W33</f>
        <v>0</v>
      </c>
      <c r="CL33" s="49">
        <f>' I КВАРТАЛ'!X33+'II КВАРТАЛ '!X33+' III КВАРТАЛ '!X33+'IV КВАРТАЛ и СВОД V-мов и $$ '!X33</f>
        <v>0</v>
      </c>
      <c r="CM33" s="49">
        <f>' I КВАРТАЛ'!Y33+'II КВАРТАЛ '!Y33+' III КВАРТАЛ '!Y33+'IV КВАРТАЛ и СВОД V-мов и $$ '!Y33</f>
        <v>0</v>
      </c>
      <c r="CN33" s="83">
        <f t="shared" si="27"/>
        <v>0</v>
      </c>
      <c r="CO33" s="82">
        <f>' I КВАРТАЛ'!AA33+'II КВАРТАЛ '!AA33+' III КВАРТАЛ '!AA33+'IV КВАРТАЛ и СВОД V-мов и $$ '!AA33</f>
        <v>0</v>
      </c>
      <c r="CP33" s="82">
        <f>' I КВАРТАЛ'!AB33+'II КВАРТАЛ '!AB33+' III КВАРТАЛ '!AB33+'IV КВАРТАЛ и СВОД V-мов и $$ '!AB33</f>
        <v>0</v>
      </c>
      <c r="CQ33" s="106">
        <f>' I КВАРТАЛ'!AC33+'II КВАРТАЛ '!AC33+' III КВАРТАЛ '!AC33+'IV КВАРТАЛ и СВОД V-мов и $$ '!AC33</f>
        <v>0</v>
      </c>
      <c r="CR33" s="49">
        <f>' I КВАРТАЛ'!AD33+'II КВАРТАЛ '!AD33+' III КВАРТАЛ '!AD33+'IV КВАРТАЛ и СВОД V-мов и $$ '!AD33</f>
        <v>0</v>
      </c>
      <c r="CS33" s="49">
        <f>' I КВАРТАЛ'!AE33+'II КВАРТАЛ '!AE33+' III КВАРТАЛ '!AE33+'IV КВАРТАЛ и СВОД V-мов и $$ '!AE33</f>
        <v>0</v>
      </c>
      <c r="CT33" s="83">
        <f t="shared" si="28"/>
        <v>0</v>
      </c>
      <c r="CU33" s="82">
        <f>' I КВАРТАЛ'!AG33+'II КВАРТАЛ '!AG33+' III КВАРТАЛ '!AG33+'IV КВАРТАЛ и СВОД V-мов и $$ '!AG33</f>
        <v>0</v>
      </c>
      <c r="CV33" s="82">
        <f>' I КВАРТАЛ'!AH33+'II КВАРТАЛ '!AH33+' III КВАРТАЛ '!AH33+'IV КВАРТАЛ и СВОД V-мов и $$ '!AH33</f>
        <v>0</v>
      </c>
      <c r="CW33" s="106">
        <f>' I КВАРТАЛ'!AI33+'II КВАРТАЛ '!AI33+' III КВАРТАЛ '!AI33+'IV КВАРТАЛ и СВОД V-мов и $$ '!AI33</f>
        <v>0</v>
      </c>
      <c r="CX33" s="49">
        <f>' I КВАРТАЛ'!AJ33+'II КВАРТАЛ '!AJ33+' III КВАРТАЛ '!AJ33+'IV КВАРТАЛ и СВОД V-мов и $$ '!AJ33</f>
        <v>0</v>
      </c>
      <c r="CY33" s="49">
        <f>' I КВАРТАЛ'!AK33+'II КВАРТАЛ '!AK33+' III КВАРТАЛ '!AK33+'IV КВАРТАЛ и СВОД V-мов и $$ '!AK33</f>
        <v>0</v>
      </c>
      <c r="CZ33" s="83">
        <f t="shared" si="29"/>
        <v>0</v>
      </c>
      <c r="DA33" s="82">
        <f>' I КВАРТАЛ'!AM33+'II КВАРТАЛ '!AM33+' III КВАРТАЛ '!AM33+'IV КВАРТАЛ и СВОД V-мов и $$ '!AM33</f>
        <v>0</v>
      </c>
      <c r="DB33" s="82">
        <f>' I КВАРТАЛ'!AN33+'II КВАРТАЛ '!AN33+' III КВАРТАЛ '!AN33+'IV КВАРТАЛ и СВОД V-мов и $$ '!AN33</f>
        <v>0</v>
      </c>
      <c r="DC33" s="106">
        <f>' I КВАРТАЛ'!AO33+'II КВАРТАЛ '!AO33+' III КВАРТАЛ '!AO33+'IV КВАРТАЛ и СВОД V-мов и $$ '!AO33</f>
        <v>0</v>
      </c>
      <c r="DD33" s="49">
        <f>' I КВАРТАЛ'!AP33+'II КВАРТАЛ '!AP33+' III КВАРТАЛ '!AP33+'IV КВАРТАЛ и СВОД V-мов и $$ '!AP33</f>
        <v>0</v>
      </c>
      <c r="DE33" s="49">
        <f>' I КВАРТАЛ'!AQ33+'II КВАРТАЛ '!AQ33+' III КВАРТАЛ '!AQ33+'IV КВАРТАЛ и СВОД V-мов и $$ '!AQ33</f>
        <v>0</v>
      </c>
      <c r="DF33" s="83">
        <f t="shared" si="30"/>
        <v>0</v>
      </c>
      <c r="DG33" s="82">
        <f>' I КВАРТАЛ'!AS33+'II КВАРТАЛ '!AS33+' III КВАРТАЛ '!AS33+'IV КВАРТАЛ и СВОД V-мов и $$ '!AS33</f>
        <v>0</v>
      </c>
      <c r="DH33" s="82">
        <f>' I КВАРТАЛ'!AT33+'II КВАРТАЛ '!AT33+' III КВАРТАЛ '!AT33+'IV КВАРТАЛ и СВОД V-мов и $$ '!AT33</f>
        <v>0</v>
      </c>
      <c r="DI33" s="106">
        <f>' I КВАРТАЛ'!AU33+'II КВАРТАЛ '!AU33+' III КВАРТАЛ '!AU33+'IV КВАРТАЛ и СВОД V-мов и $$ '!AU33</f>
        <v>0</v>
      </c>
      <c r="DJ33" s="49">
        <f>' I КВАРТАЛ'!AV33+'II КВАРТАЛ '!AV33+' III КВАРТАЛ '!AV33+'IV КВАРТАЛ и СВОД V-мов и $$ '!AV33</f>
        <v>0</v>
      </c>
      <c r="DK33" s="49">
        <f>' I КВАРТАЛ'!AW33+'II КВАРТАЛ '!AW33+' III КВАРТАЛ '!AW33+'IV КВАРТАЛ и СВОД V-мов и $$ '!AW33</f>
        <v>0</v>
      </c>
      <c r="DL33" s="83">
        <f t="shared" si="31"/>
        <v>8000</v>
      </c>
      <c r="DM33" s="82">
        <f>' I КВАРТАЛ'!AY33+'II КВАРТАЛ '!AY33+' III КВАРТАЛ '!AY33+'IV КВАРТАЛ и СВОД V-мов и $$ '!AY33</f>
        <v>2452</v>
      </c>
      <c r="DN33" s="82">
        <f>' I КВАРТАЛ'!AZ33+'II КВАРТАЛ '!AZ33+' III КВАРТАЛ '!AZ33+'IV КВАРТАЛ и СВОД V-мов и $$ '!AZ33</f>
        <v>5548</v>
      </c>
      <c r="DO33" s="106">
        <f>' I КВАРТАЛ'!BA33+'II КВАРТАЛ '!BA33+' III КВАРТАЛ '!BA33+'IV КВАРТАЛ и СВОД V-мов и $$ '!BA33</f>
        <v>4341753</v>
      </c>
      <c r="DP33" s="49">
        <f>' I КВАРТАЛ'!BB33+'II КВАРТАЛ '!BB33+' III КВАРТАЛ '!BB33+'IV КВАРТАЛ и СВОД V-мов и $$ '!BB33</f>
        <v>1330745.8399999999</v>
      </c>
      <c r="DQ33" s="49">
        <f>' I КВАРТАЛ'!BC33+'II КВАРТАЛ '!BC33+' III КВАРТАЛ '!BC33+'IV КВАРТАЛ и СВОД V-мов и $$ '!BC33</f>
        <v>3011007.16</v>
      </c>
      <c r="DR33" s="83">
        <f t="shared" si="32"/>
        <v>0</v>
      </c>
      <c r="DS33" s="82">
        <f>' I КВАРТАЛ'!BE33+'II КВАРТАЛ '!BE33+' III КВАРТАЛ '!BE33+'IV КВАРТАЛ и СВОД V-мов и $$ '!BE33</f>
        <v>0</v>
      </c>
      <c r="DT33" s="82">
        <f>' I КВАРТАЛ'!BF33+'II КВАРТАЛ '!BF33+' III КВАРТАЛ '!BF33+'IV КВАРТАЛ и СВОД V-мов и $$ '!BF33</f>
        <v>0</v>
      </c>
      <c r="DU33" s="106">
        <f>' I КВАРТАЛ'!BG33+'II КВАРТАЛ '!BG33+' III КВАРТАЛ '!BG33+'IV КВАРТАЛ и СВОД V-мов и $$ '!BG33</f>
        <v>0</v>
      </c>
      <c r="DV33" s="49">
        <f>' I КВАРТАЛ'!BH33+'II КВАРТАЛ '!BH33+' III КВАРТАЛ '!BH33+'IV КВАРТАЛ и СВОД V-мов и $$ '!BH33</f>
        <v>0</v>
      </c>
      <c r="DW33" s="49">
        <f>' I КВАРТАЛ'!BI33+'II КВАРТАЛ '!BI33+' III КВАРТАЛ '!BI33+'IV КВАРТАЛ и СВОД V-мов и $$ '!BI33</f>
        <v>0</v>
      </c>
      <c r="DY33" s="65">
        <f t="shared" si="15"/>
        <v>8000</v>
      </c>
      <c r="DZ33" s="90">
        <f t="shared" si="16"/>
        <v>2452</v>
      </c>
      <c r="EA33" s="90">
        <f t="shared" si="17"/>
        <v>5548</v>
      </c>
      <c r="EB33" s="56">
        <f t="shared" si="33"/>
        <v>4341753</v>
      </c>
      <c r="EC33" s="49">
        <f t="shared" si="34"/>
        <v>1330745.8399999999</v>
      </c>
      <c r="ED33" s="49">
        <f t="shared" si="35"/>
        <v>3011007.16</v>
      </c>
      <c r="EE33" s="107">
        <f t="shared" si="19"/>
        <v>0</v>
      </c>
      <c r="EF33" s="93">
        <f t="shared" si="36"/>
        <v>8000</v>
      </c>
      <c r="EG33" s="94">
        <f t="shared" si="37"/>
        <v>0</v>
      </c>
      <c r="EH33" s="151"/>
      <c r="EI33" s="152"/>
      <c r="EJ33" s="151"/>
    </row>
    <row r="34" spans="1:140" s="33" customFormat="1" ht="30" x14ac:dyDescent="0.25">
      <c r="A34" s="21" t="s">
        <v>27</v>
      </c>
      <c r="B34" s="51"/>
      <c r="C34" s="31"/>
      <c r="D34" s="31"/>
      <c r="E34" s="137"/>
      <c r="F34" s="3"/>
      <c r="G34" s="3"/>
      <c r="H34" s="51">
        <f t="shared" si="49"/>
        <v>1068</v>
      </c>
      <c r="I34" s="148">
        <v>201</v>
      </c>
      <c r="J34" s="148">
        <v>867</v>
      </c>
      <c r="K34" s="137">
        <f>L34+M34</f>
        <v>194484.11000000002</v>
      </c>
      <c r="L34" s="3">
        <v>36602.35</v>
      </c>
      <c r="M34" s="3">
        <v>157881.76</v>
      </c>
      <c r="N34" s="51">
        <f>O34+P34</f>
        <v>11416</v>
      </c>
      <c r="O34" s="148">
        <v>2257</v>
      </c>
      <c r="P34" s="148">
        <v>9159</v>
      </c>
      <c r="Q34" s="137">
        <f t="shared" ref="Q34" si="70">R34+S34</f>
        <v>3810581.98</v>
      </c>
      <c r="R34" s="3">
        <v>753371.02</v>
      </c>
      <c r="S34" s="3">
        <v>3057210.96</v>
      </c>
      <c r="T34" s="51"/>
      <c r="U34" s="31"/>
      <c r="V34" s="31"/>
      <c r="W34" s="53"/>
      <c r="X34" s="32"/>
      <c r="Y34" s="32"/>
      <c r="Z34" s="51">
        <f t="shared" si="45"/>
        <v>755</v>
      </c>
      <c r="AA34" s="148">
        <v>123</v>
      </c>
      <c r="AB34" s="148">
        <v>632</v>
      </c>
      <c r="AC34" s="137">
        <f t="shared" ref="AC34:AC46" si="71">AD34+AE34</f>
        <v>565239.78</v>
      </c>
      <c r="AD34" s="3">
        <v>92085.42</v>
      </c>
      <c r="AE34" s="3">
        <v>473154.36</v>
      </c>
      <c r="AF34" s="51"/>
      <c r="AG34" s="31"/>
      <c r="AH34" s="31"/>
      <c r="AI34" s="53"/>
      <c r="AJ34" s="32"/>
      <c r="AK34" s="32"/>
      <c r="AL34" s="51">
        <f t="shared" si="40"/>
        <v>1326</v>
      </c>
      <c r="AM34" s="148">
        <v>264</v>
      </c>
      <c r="AN34" s="148">
        <v>1062</v>
      </c>
      <c r="AO34" s="137">
        <f t="shared" si="51"/>
        <v>35278735.219999999</v>
      </c>
      <c r="AP34" s="3">
        <v>7023820.5899999999</v>
      </c>
      <c r="AQ34" s="3">
        <v>28254914.629999999</v>
      </c>
      <c r="AR34" s="51">
        <f t="shared" si="22"/>
        <v>1034</v>
      </c>
      <c r="AS34" s="31">
        <v>403</v>
      </c>
      <c r="AT34" s="31">
        <v>631</v>
      </c>
      <c r="AU34" s="137">
        <f t="shared" ref="AU34:AU46" si="72">AV34+AW34</f>
        <v>10935676.18</v>
      </c>
      <c r="AV34" s="3">
        <v>4262163.93</v>
      </c>
      <c r="AW34" s="3">
        <v>6673512.25</v>
      </c>
      <c r="AX34" s="51"/>
      <c r="AY34" s="31"/>
      <c r="AZ34" s="31"/>
      <c r="BA34" s="53"/>
      <c r="BB34" s="3"/>
      <c r="BC34" s="3"/>
      <c r="BD34" s="51">
        <f t="shared" ref="BD34:BD37" si="73">BE34+BF34</f>
        <v>264</v>
      </c>
      <c r="BE34" s="31">
        <v>86</v>
      </c>
      <c r="BF34" s="31">
        <v>178</v>
      </c>
      <c r="BG34" s="137">
        <f t="shared" ref="BG34" si="74">BH34+BI34</f>
        <v>349484.37</v>
      </c>
      <c r="BH34" s="3">
        <v>113847.18</v>
      </c>
      <c r="BI34" s="3">
        <v>235637.19</v>
      </c>
      <c r="BK34" s="55">
        <f t="shared" si="13"/>
        <v>51134201.639999993</v>
      </c>
      <c r="BL34" s="58">
        <f>' I КВАРТАЛ'!BK34+'II КВАРТАЛ '!BK34+' III КВАРТАЛ '!BK34+'IV КВАРТАЛ и СВОД V-мов и $$ '!BK34</f>
        <v>202882613.29999998</v>
      </c>
      <c r="BM34" s="99">
        <v>202882613.28967911</v>
      </c>
      <c r="BN34" s="99">
        <f t="shared" si="14"/>
        <v>1.0320872068405151E-2</v>
      </c>
      <c r="BO34" s="99"/>
      <c r="BP34" s="83">
        <f t="shared" si="23"/>
        <v>0</v>
      </c>
      <c r="BQ34" s="82">
        <f>' I КВАРТАЛ'!C34+'II КВАРТАЛ '!C34+' III КВАРТАЛ '!C34+'IV КВАРТАЛ и СВОД V-мов и $$ '!C34</f>
        <v>0</v>
      </c>
      <c r="BR34" s="82">
        <f>' I КВАРТАЛ'!D34+'II КВАРТАЛ '!D34+' III КВАРТАЛ '!D34+'IV КВАРТАЛ и СВОД V-мов и $$ '!D34</f>
        <v>0</v>
      </c>
      <c r="BS34" s="106">
        <f>' I КВАРТАЛ'!E34+'II КВАРТАЛ '!E34+' III КВАРТАЛ '!E34+'IV КВАРТАЛ и СВОД V-мов и $$ '!E34</f>
        <v>0</v>
      </c>
      <c r="BT34" s="49">
        <f>' I КВАРТАЛ'!F34+'II КВАРТАЛ '!F34+' III КВАРТАЛ '!F34+'IV КВАРТАЛ и СВОД V-мов и $$ '!F34</f>
        <v>0</v>
      </c>
      <c r="BU34" s="49">
        <f>' I КВАРТАЛ'!G34+'II КВАРТАЛ '!G34+' III КВАРТАЛ '!G34+'IV КВАРТАЛ и СВОД V-мов и $$ '!G34</f>
        <v>0</v>
      </c>
      <c r="BV34" s="83">
        <f t="shared" si="24"/>
        <v>4119</v>
      </c>
      <c r="BW34" s="82">
        <f>' I КВАРТАЛ'!I34+'II КВАРТАЛ '!I34+' III КВАРТАЛ '!I34+'IV КВАРТАЛ и СВОД V-мов и $$ '!I34</f>
        <v>1004</v>
      </c>
      <c r="BX34" s="82">
        <f>' I КВАРТАЛ'!J34+'II КВАРТАЛ '!J34+' III КВАРТАЛ '!J34+'IV КВАРТАЛ и СВОД V-мов и $$ '!J34</f>
        <v>3115</v>
      </c>
      <c r="BY34" s="106">
        <f>' I КВАРТАЛ'!K34+'II КВАРТАЛ '!K34+' III КВАРТАЛ '!K34+'IV КВАРТАЛ и СВОД V-мов и $$ '!K34</f>
        <v>766418.27</v>
      </c>
      <c r="BZ34" s="49">
        <f>' I КВАРТАЛ'!L34+'II КВАРТАЛ '!L34+' III КВАРТАЛ '!L34+'IV КВАРТАЛ и СВОД V-мов и $$ '!L34</f>
        <v>187131.07</v>
      </c>
      <c r="CA34" s="49">
        <f>' I КВАРТАЛ'!M34+'II КВАРТАЛ '!M34+' III КВАРТАЛ '!M34+'IV КВАРТАЛ и СВОД V-мов и $$ '!M34</f>
        <v>579287.19999999995</v>
      </c>
      <c r="CB34" s="83">
        <f t="shared" si="25"/>
        <v>45544</v>
      </c>
      <c r="CC34" s="82">
        <f>' I КВАРТАЛ'!O34+'II КВАРТАЛ '!O34+' III КВАРТАЛ '!O34+'IV КВАРТАЛ и СВОД V-мов и $$ '!O34</f>
        <v>12128</v>
      </c>
      <c r="CD34" s="82">
        <f>' I КВАРТАЛ'!P34+'II КВАРТАЛ '!P34+' III КВАРТАЛ '!P34+'IV КВАРТАЛ и СВОД V-мов и $$ '!P34</f>
        <v>33416</v>
      </c>
      <c r="CE34" s="106">
        <f>' I КВАРТАЛ'!Q34+'II КВАРТАЛ '!Q34+' III КВАРТАЛ '!Q34+'IV КВАРТАЛ и СВОД V-мов и $$ '!Q34</f>
        <v>15205853.77</v>
      </c>
      <c r="CF34" s="49">
        <f>' I КВАРТАЛ'!R34+'II КВАРТАЛ '!R34+' III КВАРТАЛ '!R34+'IV КВАРТАЛ и СВОД V-мов и $$ '!R34</f>
        <v>4049278.4200000004</v>
      </c>
      <c r="CG34" s="49">
        <f>' I КВАРТАЛ'!S34+'II КВАРТАЛ '!S34+' III КВАРТАЛ '!S34+'IV КВАРТАЛ и СВОД V-мов и $$ '!S34</f>
        <v>11156575.350000001</v>
      </c>
      <c r="CH34" s="83">
        <f t="shared" si="26"/>
        <v>0</v>
      </c>
      <c r="CI34" s="82">
        <f>' I КВАРТАЛ'!U34+'II КВАРТАЛ '!U34+' III КВАРТАЛ '!U34+'IV КВАРТАЛ и СВОД V-мов и $$ '!U34</f>
        <v>0</v>
      </c>
      <c r="CJ34" s="82">
        <f>' I КВАРТАЛ'!V34+'II КВАРТАЛ '!V34+' III КВАРТАЛ '!V34+'IV КВАРТАЛ и СВОД V-мов и $$ '!V34</f>
        <v>0</v>
      </c>
      <c r="CK34" s="106">
        <f>' I КВАРТАЛ'!W34+'II КВАРТАЛ '!W34+' III КВАРТАЛ '!W34+'IV КВАРТАЛ и СВОД V-мов и $$ '!W34</f>
        <v>0</v>
      </c>
      <c r="CL34" s="49">
        <f>' I КВАРТАЛ'!X34+'II КВАРТАЛ '!X34+' III КВАРТАЛ '!X34+'IV КВАРТАЛ и СВОД V-мов и $$ '!X34</f>
        <v>0</v>
      </c>
      <c r="CM34" s="49">
        <f>' I КВАРТАЛ'!Y34+'II КВАРТАЛ '!Y34+' III КВАРТАЛ '!Y34+'IV КВАРТАЛ и СВОД V-мов и $$ '!Y34</f>
        <v>0</v>
      </c>
      <c r="CN34" s="83">
        <f t="shared" si="27"/>
        <v>3005</v>
      </c>
      <c r="CO34" s="82">
        <f>' I КВАРТАЛ'!AA34+'II КВАРТАЛ '!AA34+' III КВАРТАЛ '!AA34+'IV КВАРТАЛ и СВОД V-мов и $$ '!AA34</f>
        <v>760</v>
      </c>
      <c r="CP34" s="82">
        <f>' I КВАРТАЛ'!AB34+'II КВАРТАЛ '!AB34+' III КВАРТАЛ '!AB34+'IV КВАРТАЛ и СВОД V-мов и $$ '!AB34</f>
        <v>2245</v>
      </c>
      <c r="CQ34" s="106">
        <f>' I КВАРТАЛ'!AC34+'II КВАРТАЛ '!AC34+' III КВАРТАЛ '!AC34+'IV КВАРТАЛ и СВОД V-мов и $$ '!AC34</f>
        <v>2250056.0699999998</v>
      </c>
      <c r="CR34" s="49">
        <f>' I КВАРТАЛ'!AD34+'II КВАРТАЛ '!AD34+' III КВАРТАЛ '!AD34+'IV КВАРТАЛ и СВОД V-мов и $$ '!AD34</f>
        <v>569075.63</v>
      </c>
      <c r="CS34" s="49">
        <f>' I КВАРТАЛ'!AE34+'II КВАРТАЛ '!AE34+' III КВАРТАЛ '!AE34+'IV КВАРТАЛ и СВОД V-мов и $$ '!AE34</f>
        <v>1680980.44</v>
      </c>
      <c r="CT34" s="83">
        <f t="shared" si="28"/>
        <v>0</v>
      </c>
      <c r="CU34" s="82">
        <f>' I КВАРТАЛ'!AG34+'II КВАРТАЛ '!AG34+' III КВАРТАЛ '!AG34+'IV КВАРТАЛ и СВОД V-мов и $$ '!AG34</f>
        <v>0</v>
      </c>
      <c r="CV34" s="82">
        <f>' I КВАРТАЛ'!AH34+'II КВАРТАЛ '!AH34+' III КВАРТАЛ '!AH34+'IV КВАРТАЛ и СВОД V-мов и $$ '!AH34</f>
        <v>0</v>
      </c>
      <c r="CW34" s="106">
        <f>' I КВАРТАЛ'!AI34+'II КВАРТАЛ '!AI34+' III КВАРТАЛ '!AI34+'IV КВАРТАЛ и СВОД V-мов и $$ '!AI34</f>
        <v>0</v>
      </c>
      <c r="CX34" s="49">
        <f>' I КВАРТАЛ'!AJ34+'II КВАРТАЛ '!AJ34+' III КВАРТАЛ '!AJ34+'IV КВАРТАЛ и СВОД V-мов и $$ '!AJ34</f>
        <v>0</v>
      </c>
      <c r="CY34" s="49">
        <f>' I КВАРТАЛ'!AK34+'II КВАРТАЛ '!AK34+' III КВАРТАЛ '!AK34+'IV КВАРТАЛ и СВОД V-мов и $$ '!AK34</f>
        <v>0</v>
      </c>
      <c r="CZ34" s="83">
        <f t="shared" si="29"/>
        <v>5295</v>
      </c>
      <c r="DA34" s="82">
        <f>' I КВАРТАЛ'!AM34+'II КВАРТАЛ '!AM34+' III КВАРТАЛ '!AM34+'IV КВАРТАЛ и СВОД V-мов и $$ '!AM34</f>
        <v>1216</v>
      </c>
      <c r="DB34" s="82">
        <f>' I КВАРТАЛ'!AN34+'II КВАРТАЛ '!AN34+' III КВАРТАЛ '!AN34+'IV КВАРТАЛ и СВОД V-мов и $$ '!AN34</f>
        <v>4079</v>
      </c>
      <c r="DC34" s="106">
        <f>' I КВАРТАЛ'!AO34+'II КВАРТАЛ '!AO34+' III КВАРТАЛ '!AO34+'IV КВАРТАЛ и СВОД V-мов и $$ '!AO34</f>
        <v>140138545.30000001</v>
      </c>
      <c r="DD34" s="49">
        <f>' I КВАРТАЛ'!AP34+'II КВАРТАЛ '!AP34+' III КВАРТАЛ '!AP34+'IV КВАРТАЛ и СВОД V-мов и $$ '!AP34</f>
        <v>32180087.390000001</v>
      </c>
      <c r="DE34" s="49">
        <f>' I КВАРТАЛ'!AQ34+'II КВАРТАЛ '!AQ34+' III КВАРТАЛ '!AQ34+'IV КВАРТАЛ и СВОД V-мов и $$ '!AQ34</f>
        <v>107958457.91</v>
      </c>
      <c r="DF34" s="83">
        <f t="shared" si="30"/>
        <v>4085</v>
      </c>
      <c r="DG34" s="82">
        <f>' I КВАРТАЛ'!AS34+'II КВАРТАЛ '!AS34+' III КВАРТАЛ '!AS34+'IV КВАРТАЛ и СВОД V-мов и $$ '!AS34</f>
        <v>1591</v>
      </c>
      <c r="DH34" s="82">
        <f>' I КВАРТАЛ'!AT34+'II КВАРТАЛ '!AT34+' III КВАРТАЛ '!AT34+'IV КВАРТАЛ и СВОД V-мов и $$ '!AT34</f>
        <v>2494</v>
      </c>
      <c r="DI34" s="106">
        <f>' I КВАРТАЛ'!AU34+'II КВАРТАЛ '!AU34+' III КВАРТАЛ '!AU34+'IV КВАРТАЛ и СВОД V-мов и $$ '!AU34</f>
        <v>43130212.390000001</v>
      </c>
      <c r="DJ34" s="49">
        <f>' I КВАРТАЛ'!AV34+'II КВАРТАЛ '!AV34+' III КВАРТАЛ '!AV34+'IV КВАРТАЛ и СВОД V-мов и $$ '!AV34</f>
        <v>16798089.539999999</v>
      </c>
      <c r="DK34" s="49">
        <f>' I КВАРТАЛ'!AW34+'II КВАРТАЛ '!AW34+' III КВАРТАЛ '!AW34+'IV КВАРТАЛ и СВОД V-мов и $$ '!AW34</f>
        <v>26332122.850000001</v>
      </c>
      <c r="DL34" s="83">
        <f t="shared" si="31"/>
        <v>0</v>
      </c>
      <c r="DM34" s="82">
        <f>' I КВАРТАЛ'!AY34+'II КВАРТАЛ '!AY34+' III КВАРТАЛ '!AY34+'IV КВАРТАЛ и СВОД V-мов и $$ '!AY34</f>
        <v>0</v>
      </c>
      <c r="DN34" s="82">
        <f>' I КВАРТАЛ'!AZ34+'II КВАРТАЛ '!AZ34+' III КВАРТАЛ '!AZ34+'IV КВАРТАЛ и СВОД V-мов и $$ '!AZ34</f>
        <v>0</v>
      </c>
      <c r="DO34" s="106">
        <f>' I КВАРТАЛ'!BA34+'II КВАРТАЛ '!BA34+' III КВАРТАЛ '!BA34+'IV КВАРТАЛ и СВОД V-мов и $$ '!BA34</f>
        <v>0</v>
      </c>
      <c r="DP34" s="49">
        <f>' I КВАРТАЛ'!BB34+'II КВАРТАЛ '!BB34+' III КВАРТАЛ '!BB34+'IV КВАРТАЛ и СВОД V-мов и $$ '!BB34</f>
        <v>0</v>
      </c>
      <c r="DQ34" s="49">
        <f>' I КВАРТАЛ'!BC34+'II КВАРТАЛ '!BC34+' III КВАРТАЛ '!BC34+'IV КВАРТАЛ и СВОД V-мов и $$ '!BC34</f>
        <v>0</v>
      </c>
      <c r="DR34" s="83">
        <f t="shared" si="32"/>
        <v>1050</v>
      </c>
      <c r="DS34" s="82">
        <f>' I КВАРТАЛ'!BE34+'II КВАРТАЛ '!BE34+' III КВАРТАЛ '!BE34+'IV КВАРТАЛ и СВОД V-мов и $$ '!BE34</f>
        <v>342</v>
      </c>
      <c r="DT34" s="82">
        <f>' I КВАРТАЛ'!BF34+'II КВАРТАЛ '!BF34+' III КВАРТАЛ '!BF34+'IV КВАРТАЛ и СВОД V-мов и $$ '!BF34</f>
        <v>708</v>
      </c>
      <c r="DU34" s="106">
        <f>' I КВАРТАЛ'!BG34+'II КВАРТАЛ '!BG34+' III КВАРТАЛ '!BG34+'IV КВАРТАЛ и СВОД V-мов и $$ '!BG34</f>
        <v>1391527.5</v>
      </c>
      <c r="DV34" s="49">
        <f>' I КВАРТАЛ'!BH34+'II КВАРТАЛ '!BH34+' III КВАРТАЛ '!BH34+'IV КВАРТАЛ и СВОД V-мов и $$ '!BH34</f>
        <v>453240.32000000001</v>
      </c>
      <c r="DW34" s="49">
        <f>' I КВАРТАЛ'!BI34+'II КВАРТАЛ '!BI34+' III КВАРТАЛ '!BI34+'IV КВАРТАЛ и СВОД V-мов и $$ '!BI34</f>
        <v>938287.17999999993</v>
      </c>
      <c r="DY34" s="65">
        <f t="shared" si="15"/>
        <v>63098</v>
      </c>
      <c r="DZ34" s="90">
        <f t="shared" si="16"/>
        <v>17041</v>
      </c>
      <c r="EA34" s="90">
        <f t="shared" si="17"/>
        <v>46057</v>
      </c>
      <c r="EB34" s="56">
        <f t="shared" si="33"/>
        <v>202882613.30000001</v>
      </c>
      <c r="EC34" s="49">
        <f t="shared" si="34"/>
        <v>54236902.369999997</v>
      </c>
      <c r="ED34" s="49">
        <f t="shared" si="35"/>
        <v>148645710.93000001</v>
      </c>
      <c r="EE34" s="107">
        <f t="shared" si="19"/>
        <v>0</v>
      </c>
      <c r="EF34" s="93">
        <f t="shared" si="36"/>
        <v>63098</v>
      </c>
      <c r="EG34" s="94">
        <f t="shared" si="37"/>
        <v>0</v>
      </c>
      <c r="EH34" s="151"/>
      <c r="EI34" s="152"/>
      <c r="EJ34" s="151"/>
    </row>
    <row r="35" spans="1:140" s="33" customFormat="1" ht="30" x14ac:dyDescent="0.25">
      <c r="A35" s="22" t="s">
        <v>48</v>
      </c>
      <c r="B35" s="51"/>
      <c r="C35" s="31"/>
      <c r="D35" s="31"/>
      <c r="E35" s="137"/>
      <c r="F35" s="3"/>
      <c r="G35" s="3"/>
      <c r="H35" s="51"/>
      <c r="I35" s="31"/>
      <c r="J35" s="31"/>
      <c r="K35" s="53"/>
      <c r="L35" s="3"/>
      <c r="M35" s="3"/>
      <c r="N35" s="51"/>
      <c r="O35" s="32"/>
      <c r="P35" s="32"/>
      <c r="Q35" s="53"/>
      <c r="R35" s="32"/>
      <c r="S35" s="32"/>
      <c r="T35" s="51"/>
      <c r="U35" s="31"/>
      <c r="V35" s="31"/>
      <c r="W35" s="53"/>
      <c r="X35" s="3"/>
      <c r="Y35" s="3"/>
      <c r="Z35" s="51">
        <f t="shared" si="45"/>
        <v>609</v>
      </c>
      <c r="AA35" s="148">
        <v>160</v>
      </c>
      <c r="AB35" s="148">
        <v>449</v>
      </c>
      <c r="AC35" s="137">
        <f t="shared" si="71"/>
        <v>592892.36</v>
      </c>
      <c r="AD35" s="3">
        <v>155768.10999999999</v>
      </c>
      <c r="AE35" s="3">
        <v>437124.25</v>
      </c>
      <c r="AF35" s="51"/>
      <c r="AG35" s="31"/>
      <c r="AH35" s="31"/>
      <c r="AI35" s="53"/>
      <c r="AJ35" s="3"/>
      <c r="AK35" s="3"/>
      <c r="AL35" s="51"/>
      <c r="AM35" s="31"/>
      <c r="AN35" s="31"/>
      <c r="AO35" s="53"/>
      <c r="AP35" s="3"/>
      <c r="AQ35" s="3"/>
      <c r="AR35" s="51">
        <f t="shared" si="22"/>
        <v>170</v>
      </c>
      <c r="AS35" s="31">
        <v>48</v>
      </c>
      <c r="AT35" s="31">
        <v>122</v>
      </c>
      <c r="AU35" s="137">
        <f t="shared" si="72"/>
        <v>4072653.3</v>
      </c>
      <c r="AV35" s="3">
        <v>1149925.6399999999</v>
      </c>
      <c r="AW35" s="3">
        <v>2922727.66</v>
      </c>
      <c r="AX35" s="51"/>
      <c r="AY35" s="31"/>
      <c r="AZ35" s="31"/>
      <c r="BA35" s="53"/>
      <c r="BB35" s="32"/>
      <c r="BC35" s="32"/>
      <c r="BD35" s="51"/>
      <c r="BE35" s="31"/>
      <c r="BF35" s="31"/>
      <c r="BG35" s="53"/>
      <c r="BH35" s="3"/>
      <c r="BI35" s="3"/>
      <c r="BK35" s="55">
        <f t="shared" si="13"/>
        <v>4665545.66</v>
      </c>
      <c r="BL35" s="58">
        <f>' I КВАРТАЛ'!BK35+'II КВАРТАЛ '!BK35+' III КВАРТАЛ '!BK35+'IV КВАРТАЛ и СВОД V-мов и $$ '!BK35</f>
        <v>25045976.16</v>
      </c>
      <c r="BM35" s="99">
        <v>25045976.1620722</v>
      </c>
      <c r="BN35" s="99">
        <f t="shared" si="14"/>
        <v>-2.0722001791000366E-3</v>
      </c>
      <c r="BO35" s="99"/>
      <c r="BP35" s="83">
        <f t="shared" si="23"/>
        <v>0</v>
      </c>
      <c r="BQ35" s="82">
        <f>' I КВАРТАЛ'!C35+'II КВАРТАЛ '!C35+' III КВАРТАЛ '!C35+'IV КВАРТАЛ и СВОД V-мов и $$ '!C35</f>
        <v>0</v>
      </c>
      <c r="BR35" s="82">
        <f>' I КВАРТАЛ'!D35+'II КВАРТАЛ '!D35+' III КВАРТАЛ '!D35+'IV КВАРТАЛ и СВОД V-мов и $$ '!D35</f>
        <v>0</v>
      </c>
      <c r="BS35" s="106">
        <f>' I КВАРТАЛ'!E35+'II КВАРТАЛ '!E35+' III КВАРТАЛ '!E35+'IV КВАРТАЛ и СВОД V-мов и $$ '!E35</f>
        <v>0</v>
      </c>
      <c r="BT35" s="49">
        <f>' I КВАРТАЛ'!F35+'II КВАРТАЛ '!F35+' III КВАРТАЛ '!F35+'IV КВАРТАЛ и СВОД V-мов и $$ '!F35</f>
        <v>0</v>
      </c>
      <c r="BU35" s="49">
        <f>' I КВАРТАЛ'!G35+'II КВАРТАЛ '!G35+' III КВАРТАЛ '!G35+'IV КВАРТАЛ и СВОД V-мов и $$ '!G35</f>
        <v>0</v>
      </c>
      <c r="BV35" s="83">
        <f t="shared" si="24"/>
        <v>0</v>
      </c>
      <c r="BW35" s="82">
        <f>' I КВАРТАЛ'!I35+'II КВАРТАЛ '!I35+' III КВАРТАЛ '!I35+'IV КВАРТАЛ и СВОД V-мов и $$ '!I35</f>
        <v>0</v>
      </c>
      <c r="BX35" s="82">
        <f>' I КВАРТАЛ'!J35+'II КВАРТАЛ '!J35+' III КВАРТАЛ '!J35+'IV КВАРТАЛ и СВОД V-мов и $$ '!J35</f>
        <v>0</v>
      </c>
      <c r="BY35" s="106">
        <f>' I КВАРТАЛ'!K35+'II КВАРТАЛ '!K35+' III КВАРТАЛ '!K35+'IV КВАРТАЛ и СВОД V-мов и $$ '!K35</f>
        <v>0</v>
      </c>
      <c r="BZ35" s="49">
        <f>' I КВАРТАЛ'!L35+'II КВАРТАЛ '!L35+' III КВАРТАЛ '!L35+'IV КВАРТАЛ и СВОД V-мов и $$ '!L35</f>
        <v>0</v>
      </c>
      <c r="CA35" s="49">
        <f>' I КВАРТАЛ'!M35+'II КВАРТАЛ '!M35+' III КВАРТАЛ '!M35+'IV КВАРТАЛ и СВОД V-мов и $$ '!M35</f>
        <v>0</v>
      </c>
      <c r="CB35" s="83">
        <f t="shared" si="25"/>
        <v>0</v>
      </c>
      <c r="CC35" s="82">
        <f>' I КВАРТАЛ'!O35+'II КВАРТАЛ '!O35+' III КВАРТАЛ '!O35+'IV КВАРТАЛ и СВОД V-мов и $$ '!O35</f>
        <v>0</v>
      </c>
      <c r="CD35" s="82">
        <f>' I КВАРТАЛ'!P35+'II КВАРТАЛ '!P35+' III КВАРТАЛ '!P35+'IV КВАРТАЛ и СВОД V-мов и $$ '!P35</f>
        <v>0</v>
      </c>
      <c r="CE35" s="106">
        <f>' I КВАРТАЛ'!Q35+'II КВАРТАЛ '!Q35+' III КВАРТАЛ '!Q35+'IV КВАРТАЛ и СВОД V-мов и $$ '!Q35</f>
        <v>0</v>
      </c>
      <c r="CF35" s="49">
        <f>' I КВАРТАЛ'!R35+'II КВАРТАЛ '!R35+' III КВАРТАЛ '!R35+'IV КВАРТАЛ и СВОД V-мов и $$ '!R35</f>
        <v>0</v>
      </c>
      <c r="CG35" s="49">
        <f>' I КВАРТАЛ'!S35+'II КВАРТАЛ '!S35+' III КВАРТАЛ '!S35+'IV КВАРТАЛ и СВОД V-мов и $$ '!S35</f>
        <v>0</v>
      </c>
      <c r="CH35" s="83">
        <f t="shared" si="26"/>
        <v>0</v>
      </c>
      <c r="CI35" s="82">
        <f>' I КВАРТАЛ'!U35+'II КВАРТАЛ '!U35+' III КВАРТАЛ '!U35+'IV КВАРТАЛ и СВОД V-мов и $$ '!U35</f>
        <v>0</v>
      </c>
      <c r="CJ35" s="82">
        <f>' I КВАРТАЛ'!V35+'II КВАРТАЛ '!V35+' III КВАРТАЛ '!V35+'IV КВАРТАЛ и СВОД V-мов и $$ '!V35</f>
        <v>0</v>
      </c>
      <c r="CK35" s="106">
        <f>' I КВАРТАЛ'!W35+'II КВАРТАЛ '!W35+' III КВАРТАЛ '!W35+'IV КВАРТАЛ и СВОД V-мов и $$ '!W35</f>
        <v>0</v>
      </c>
      <c r="CL35" s="49">
        <f>' I КВАРТАЛ'!X35+'II КВАРТАЛ '!X35+' III КВАРТАЛ '!X35+'IV КВАРТАЛ и СВОД V-мов и $$ '!X35</f>
        <v>0</v>
      </c>
      <c r="CM35" s="49">
        <f>' I КВАРТАЛ'!Y35+'II КВАРТАЛ '!Y35+' III КВАРТАЛ '!Y35+'IV КВАРТАЛ и СВОД V-мов и $$ '!Y35</f>
        <v>0</v>
      </c>
      <c r="CN35" s="83">
        <f t="shared" si="27"/>
        <v>3035</v>
      </c>
      <c r="CO35" s="82">
        <f>' I КВАРТАЛ'!AA35+'II КВАРТАЛ '!AA35+' III КВАРТАЛ '!AA35+'IV КВАРТАЛ и СВОД V-мов и $$ '!AA35</f>
        <v>808</v>
      </c>
      <c r="CP35" s="82">
        <f>' I КВАРТАЛ'!AB35+'II КВАРТАЛ '!AB35+' III КВАРТАЛ '!AB35+'IV КВАРТАЛ и СВОД V-мов и $$ '!AB35</f>
        <v>2227</v>
      </c>
      <c r="CQ35" s="106">
        <f>' I КВАРТАЛ'!AC35+'II КВАРТАЛ '!AC35+' III КВАРТАЛ '!AC35+'IV КВАРТАЛ и СВОД V-мов и $$ '!AC35</f>
        <v>2981777.98</v>
      </c>
      <c r="CR35" s="49">
        <f>' I КВАРТАЛ'!AD35+'II КВАРТАЛ '!AD35+' III КВАРТАЛ '!AD35+'IV КВАРТАЛ и СВОД V-мов и $$ '!AD35</f>
        <v>793853.12</v>
      </c>
      <c r="CS35" s="49">
        <f>' I КВАРТАЛ'!AE35+'II КВАРТАЛ '!AE35+' III КВАРТАЛ '!AE35+'IV КВАРТАЛ и СВОД V-мов и $$ '!AE35</f>
        <v>2187924.86</v>
      </c>
      <c r="CT35" s="83">
        <f t="shared" si="28"/>
        <v>0</v>
      </c>
      <c r="CU35" s="82">
        <f>' I КВАРТАЛ'!AG35+'II КВАРТАЛ '!AG35+' III КВАРТАЛ '!AG35+'IV КВАРТАЛ и СВОД V-мов и $$ '!AG35</f>
        <v>0</v>
      </c>
      <c r="CV35" s="82">
        <f>' I КВАРТАЛ'!AH35+'II КВАРТАЛ '!AH35+' III КВАРТАЛ '!AH35+'IV КВАРТАЛ и СВОД V-мов и $$ '!AH35</f>
        <v>0</v>
      </c>
      <c r="CW35" s="106">
        <f>' I КВАРТАЛ'!AI35+'II КВАРТАЛ '!AI35+' III КВАРТАЛ '!AI35+'IV КВАРТАЛ и СВОД V-мов и $$ '!AI35</f>
        <v>0</v>
      </c>
      <c r="CX35" s="49">
        <f>' I КВАРТАЛ'!AJ35+'II КВАРТАЛ '!AJ35+' III КВАРТАЛ '!AJ35+'IV КВАРТАЛ и СВОД V-мов и $$ '!AJ35</f>
        <v>0</v>
      </c>
      <c r="CY35" s="49">
        <f>' I КВАРТАЛ'!AK35+'II КВАРТАЛ '!AK35+' III КВАРТАЛ '!AK35+'IV КВАРТАЛ и СВОД V-мов и $$ '!AK35</f>
        <v>0</v>
      </c>
      <c r="CZ35" s="83">
        <f t="shared" si="29"/>
        <v>0</v>
      </c>
      <c r="DA35" s="82">
        <f>' I КВАРТАЛ'!AM35+'II КВАРТАЛ '!AM35+' III КВАРТАЛ '!AM35+'IV КВАРТАЛ и СВОД V-мов и $$ '!AM35</f>
        <v>0</v>
      </c>
      <c r="DB35" s="82">
        <f>' I КВАРТАЛ'!AN35+'II КВАРТАЛ '!AN35+' III КВАРТАЛ '!AN35+'IV КВАРТАЛ и СВОД V-мов и $$ '!AN35</f>
        <v>0</v>
      </c>
      <c r="DC35" s="106">
        <f>' I КВАРТАЛ'!AO35+'II КВАРТАЛ '!AO35+' III КВАРТАЛ '!AO35+'IV КВАРТАЛ и СВОД V-мов и $$ '!AO35</f>
        <v>0</v>
      </c>
      <c r="DD35" s="49">
        <f>' I КВАРТАЛ'!AP35+'II КВАРТАЛ '!AP35+' III КВАРТАЛ '!AP35+'IV КВАРТАЛ и СВОД V-мов и $$ '!AP35</f>
        <v>0</v>
      </c>
      <c r="DE35" s="49">
        <f>' I КВАРТАЛ'!AQ35+'II КВАРТАЛ '!AQ35+' III КВАРТАЛ '!AQ35+'IV КВАРТАЛ и СВОД V-мов и $$ '!AQ35</f>
        <v>0</v>
      </c>
      <c r="DF35" s="83">
        <f t="shared" si="30"/>
        <v>921</v>
      </c>
      <c r="DG35" s="82">
        <f>' I КВАРТАЛ'!AS35+'II КВАРТАЛ '!AS35+' III КВАРТАЛ '!AS35+'IV КВАРТАЛ и СВОД V-мов и $$ '!AS35</f>
        <v>258</v>
      </c>
      <c r="DH35" s="82">
        <f>' I КВАРТАЛ'!AT35+'II КВАРТАЛ '!AT35+' III КВАРТАЛ '!AT35+'IV КВАРТАЛ и СВОД V-мов и $$ '!AT35</f>
        <v>663</v>
      </c>
      <c r="DI35" s="106">
        <f>' I КВАРТАЛ'!AU35+'II КВАРТАЛ '!AU35+' III КВАРТАЛ '!AU35+'IV КВАРТАЛ и СВОД V-мов и $$ '!AU35</f>
        <v>22064198.18</v>
      </c>
      <c r="DJ35" s="49">
        <f>' I КВАРТАЛ'!AV35+'II КВАРТАЛ '!AV35+' III КВАРТАЛ '!AV35+'IV КВАРТАЛ и СВОД V-мов и $$ '!AV35</f>
        <v>6180850.3099999996</v>
      </c>
      <c r="DK35" s="49">
        <f>' I КВАРТАЛ'!AW35+'II КВАРТАЛ '!AW35+' III КВАРТАЛ '!AW35+'IV КВАРТАЛ и СВОД V-мов и $$ '!AW35</f>
        <v>15883347.870000001</v>
      </c>
      <c r="DL35" s="83">
        <f t="shared" si="31"/>
        <v>0</v>
      </c>
      <c r="DM35" s="82">
        <f>' I КВАРТАЛ'!AY35+'II КВАРТАЛ '!AY35+' III КВАРТАЛ '!AY35+'IV КВАРТАЛ и СВОД V-мов и $$ '!AY35</f>
        <v>0</v>
      </c>
      <c r="DN35" s="82">
        <f>' I КВАРТАЛ'!AZ35+'II КВАРТАЛ '!AZ35+' III КВАРТАЛ '!AZ35+'IV КВАРТАЛ и СВОД V-мов и $$ '!AZ35</f>
        <v>0</v>
      </c>
      <c r="DO35" s="106">
        <f>' I КВАРТАЛ'!BA35+'II КВАРТАЛ '!BA35+' III КВАРТАЛ '!BA35+'IV КВАРТАЛ и СВОД V-мов и $$ '!BA35</f>
        <v>0</v>
      </c>
      <c r="DP35" s="49">
        <f>' I КВАРТАЛ'!BB35+'II КВАРТАЛ '!BB35+' III КВАРТАЛ '!BB35+'IV КВАРТАЛ и СВОД V-мов и $$ '!BB35</f>
        <v>0</v>
      </c>
      <c r="DQ35" s="49">
        <f>' I КВАРТАЛ'!BC35+'II КВАРТАЛ '!BC35+' III КВАРТАЛ '!BC35+'IV КВАРТАЛ и СВОД V-мов и $$ '!BC35</f>
        <v>0</v>
      </c>
      <c r="DR35" s="83">
        <f t="shared" si="32"/>
        <v>0</v>
      </c>
      <c r="DS35" s="82">
        <f>' I КВАРТАЛ'!BE35+'II КВАРТАЛ '!BE35+' III КВАРТАЛ '!BE35+'IV КВАРТАЛ и СВОД V-мов и $$ '!BE35</f>
        <v>0</v>
      </c>
      <c r="DT35" s="82">
        <f>' I КВАРТАЛ'!BF35+'II КВАРТАЛ '!BF35+' III КВАРТАЛ '!BF35+'IV КВАРТАЛ и СВОД V-мов и $$ '!BF35</f>
        <v>0</v>
      </c>
      <c r="DU35" s="106">
        <f>' I КВАРТАЛ'!BG35+'II КВАРТАЛ '!BG35+' III КВАРТАЛ '!BG35+'IV КВАРТАЛ и СВОД V-мов и $$ '!BG35</f>
        <v>0</v>
      </c>
      <c r="DV35" s="49">
        <f>' I КВАРТАЛ'!BH35+'II КВАРТАЛ '!BH35+' III КВАРТАЛ '!BH35+'IV КВАРТАЛ и СВОД V-мов и $$ '!BH35</f>
        <v>0</v>
      </c>
      <c r="DW35" s="49">
        <f>' I КВАРТАЛ'!BI35+'II КВАРТАЛ '!BI35+' III КВАРТАЛ '!BI35+'IV КВАРТАЛ и СВОД V-мов и $$ '!BI35</f>
        <v>0</v>
      </c>
      <c r="DY35" s="65">
        <f t="shared" si="15"/>
        <v>3956</v>
      </c>
      <c r="DZ35" s="90">
        <f t="shared" si="16"/>
        <v>1066</v>
      </c>
      <c r="EA35" s="90">
        <f t="shared" si="17"/>
        <v>2890</v>
      </c>
      <c r="EB35" s="56">
        <f t="shared" si="33"/>
        <v>25045976.16</v>
      </c>
      <c r="EC35" s="49">
        <f t="shared" si="34"/>
        <v>6974703.4299999997</v>
      </c>
      <c r="ED35" s="49">
        <f t="shared" si="35"/>
        <v>18071272.73</v>
      </c>
      <c r="EE35" s="107">
        <f t="shared" si="19"/>
        <v>0</v>
      </c>
      <c r="EF35" s="93">
        <f t="shared" si="36"/>
        <v>3956</v>
      </c>
      <c r="EG35" s="94">
        <f t="shared" si="37"/>
        <v>0</v>
      </c>
      <c r="EH35" s="151"/>
      <c r="EI35" s="154"/>
      <c r="EJ35" s="115"/>
    </row>
    <row r="36" spans="1:140" s="33" customFormat="1" ht="45" x14ac:dyDescent="0.25">
      <c r="A36" s="21" t="s">
        <v>49</v>
      </c>
      <c r="B36" s="51"/>
      <c r="C36" s="31"/>
      <c r="D36" s="31"/>
      <c r="E36" s="137"/>
      <c r="F36" s="3"/>
      <c r="G36" s="3"/>
      <c r="H36" s="51">
        <f t="shared" si="49"/>
        <v>2495</v>
      </c>
      <c r="I36" s="148">
        <v>439</v>
      </c>
      <c r="J36" s="148">
        <v>2056</v>
      </c>
      <c r="K36" s="137">
        <f>L36+M36</f>
        <v>470501.07</v>
      </c>
      <c r="L36" s="3">
        <v>82785.56</v>
      </c>
      <c r="M36" s="3">
        <v>387715.51</v>
      </c>
      <c r="N36" s="51">
        <f>O36+P36</f>
        <v>22300</v>
      </c>
      <c r="O36" s="148">
        <v>4124</v>
      </c>
      <c r="P36" s="148">
        <v>18176</v>
      </c>
      <c r="Q36" s="137">
        <f t="shared" ref="Q36:Q40" si="75">R36+S36</f>
        <v>11096988.800000001</v>
      </c>
      <c r="R36" s="3">
        <v>2052196.49</v>
      </c>
      <c r="S36" s="3">
        <v>9044792.3100000005</v>
      </c>
      <c r="T36" s="48">
        <f t="shared" ref="T36" si="76">U36+V36</f>
        <v>0</v>
      </c>
      <c r="U36" s="11">
        <v>0</v>
      </c>
      <c r="V36" s="11">
        <v>0</v>
      </c>
      <c r="W36" s="137">
        <f t="shared" ref="W36" si="77">X36+Y36</f>
        <v>0</v>
      </c>
      <c r="X36" s="3">
        <v>0</v>
      </c>
      <c r="Y36" s="3">
        <v>0</v>
      </c>
      <c r="Z36" s="51">
        <f t="shared" si="45"/>
        <v>390</v>
      </c>
      <c r="AA36" s="148">
        <v>56</v>
      </c>
      <c r="AB36" s="148">
        <v>334</v>
      </c>
      <c r="AC36" s="137">
        <f t="shared" si="71"/>
        <v>505283.25</v>
      </c>
      <c r="AD36" s="3">
        <v>72553.490000000005</v>
      </c>
      <c r="AE36" s="3">
        <v>432729.76</v>
      </c>
      <c r="AF36" s="51"/>
      <c r="AG36" s="31"/>
      <c r="AH36" s="31"/>
      <c r="AI36" s="53"/>
      <c r="AJ36" s="3"/>
      <c r="AK36" s="3"/>
      <c r="AL36" s="51">
        <f t="shared" si="40"/>
        <v>2672</v>
      </c>
      <c r="AM36" s="148">
        <v>620</v>
      </c>
      <c r="AN36" s="148">
        <v>2052</v>
      </c>
      <c r="AO36" s="137">
        <f t="shared" si="51"/>
        <v>81713486.789999992</v>
      </c>
      <c r="AP36" s="3">
        <v>18960464.75</v>
      </c>
      <c r="AQ36" s="3">
        <v>62753022.039999999</v>
      </c>
      <c r="AR36" s="51">
        <f t="shared" si="22"/>
        <v>484</v>
      </c>
      <c r="AS36" s="31">
        <v>138</v>
      </c>
      <c r="AT36" s="31">
        <v>346</v>
      </c>
      <c r="AU36" s="137">
        <f t="shared" si="72"/>
        <v>9131431.0700000003</v>
      </c>
      <c r="AV36" s="3">
        <v>2603589.85</v>
      </c>
      <c r="AW36" s="3">
        <v>6527841.2199999997</v>
      </c>
      <c r="AX36" s="51">
        <f>AY36+AZ36</f>
        <v>939</v>
      </c>
      <c r="AY36" s="31">
        <v>226</v>
      </c>
      <c r="AZ36" s="31">
        <v>713</v>
      </c>
      <c r="BA36" s="137">
        <f t="shared" ref="BA36" si="78">BB36+BC36</f>
        <v>578198.58000000007</v>
      </c>
      <c r="BB36" s="3">
        <v>139161.75</v>
      </c>
      <c r="BC36" s="3">
        <v>439036.83</v>
      </c>
      <c r="BD36" s="51">
        <f t="shared" si="73"/>
        <v>4730</v>
      </c>
      <c r="BE36" s="31">
        <v>1139</v>
      </c>
      <c r="BF36" s="31">
        <v>3591</v>
      </c>
      <c r="BG36" s="137">
        <f t="shared" ref="BG36:BG45" si="79">BH36+BI36</f>
        <v>5938064.1299999999</v>
      </c>
      <c r="BH36" s="3">
        <v>1429905.93</v>
      </c>
      <c r="BI36" s="3">
        <v>4508158.2</v>
      </c>
      <c r="BK36" s="55">
        <f t="shared" si="13"/>
        <v>109433953.68999998</v>
      </c>
      <c r="BL36" s="58">
        <f>' I КВАРТАЛ'!BK36+'II КВАРТАЛ '!BK36+' III КВАРТАЛ '!BK36+'IV КВАРТАЛ и СВОД V-мов и $$ '!BK36</f>
        <v>427495875.16999996</v>
      </c>
      <c r="BM36" s="99">
        <v>427495875.18258435</v>
      </c>
      <c r="BN36" s="99">
        <f t="shared" si="14"/>
        <v>-1.2584388256072998E-2</v>
      </c>
      <c r="BO36" s="99"/>
      <c r="BP36" s="83">
        <f t="shared" si="23"/>
        <v>0</v>
      </c>
      <c r="BQ36" s="82">
        <f>' I КВАРТАЛ'!C36+'II КВАРТАЛ '!C36+' III КВАРТАЛ '!C36+'IV КВАРТАЛ и СВОД V-мов и $$ '!C36</f>
        <v>0</v>
      </c>
      <c r="BR36" s="82">
        <f>' I КВАРТАЛ'!D36+'II КВАРТАЛ '!D36+' III КВАРТАЛ '!D36+'IV КВАРТАЛ и СВОД V-мов и $$ '!D36</f>
        <v>0</v>
      </c>
      <c r="BS36" s="106">
        <f>' I КВАРТАЛ'!E36+'II КВАРТАЛ '!E36+' III КВАРТАЛ '!E36+'IV КВАРТАЛ и СВОД V-мов и $$ '!E36</f>
        <v>0</v>
      </c>
      <c r="BT36" s="49">
        <f>' I КВАРТАЛ'!F36+'II КВАРТАЛ '!F36+' III КВАРТАЛ '!F36+'IV КВАРТАЛ и СВОД V-мов и $$ '!F36</f>
        <v>0</v>
      </c>
      <c r="BU36" s="49">
        <f>' I КВАРТАЛ'!G36+'II КВАРТАЛ '!G36+' III КВАРТАЛ '!G36+'IV КВАРТАЛ и СВОД V-мов и $$ '!G36</f>
        <v>0</v>
      </c>
      <c r="BV36" s="83">
        <f t="shared" si="24"/>
        <v>7522</v>
      </c>
      <c r="BW36" s="82">
        <f>' I КВАРТАЛ'!I36+'II КВАРТАЛ '!I36+' III КВАРТАЛ '!I36+'IV КВАРТАЛ и СВОД V-мов и $$ '!I36</f>
        <v>1485</v>
      </c>
      <c r="BX36" s="82">
        <f>' I КВАРТАЛ'!J36+'II КВАРТАЛ '!J36+' III КВАРТАЛ '!J36+'IV КВАРТАЛ и СВОД V-мов и $$ '!J36</f>
        <v>6037</v>
      </c>
      <c r="BY36" s="106">
        <f>' I КВАРТАЛ'!K36+'II КВАРТАЛ '!K36+' III КВАРТАЛ '!K36+'IV КВАРТАЛ и СВОД V-мов и $$ '!K36</f>
        <v>1464065.52</v>
      </c>
      <c r="BZ36" s="49">
        <f>' I КВАРТАЛ'!L36+'II КВАРТАЛ '!L36+' III КВАРТАЛ '!L36+'IV КВАРТАЛ и СВОД V-мов и $$ '!L36</f>
        <v>289622.98</v>
      </c>
      <c r="CA36" s="49">
        <f>' I КВАРТАЛ'!M36+'II КВАРТАЛ '!M36+' III КВАРТАЛ '!M36+'IV КВАРТАЛ и СВОД V-мов и $$ '!M36</f>
        <v>1174442.54</v>
      </c>
      <c r="CB36" s="83">
        <f t="shared" si="25"/>
        <v>69350</v>
      </c>
      <c r="CC36" s="82">
        <f>' I КВАРТАЛ'!O36+'II КВАРТАЛ '!O36+' III КВАРТАЛ '!O36+'IV КВАРТАЛ и СВОД V-мов и $$ '!O36</f>
        <v>15321</v>
      </c>
      <c r="CD36" s="82">
        <f>' I КВАРТАЛ'!P36+'II КВАРТАЛ '!P36+' III КВАРТАЛ '!P36+'IV КВАРТАЛ и СВОД V-мов и $$ '!P36</f>
        <v>54029</v>
      </c>
      <c r="CE36" s="106">
        <f>' I КВАРТАЛ'!Q36+'II КВАРТАЛ '!Q36+' III КВАРТАЛ '!Q36+'IV КВАРТАЛ и СВОД V-мов и $$ '!Q36</f>
        <v>35095967.5</v>
      </c>
      <c r="CF36" s="49">
        <f>' I КВАРТАЛ'!R36+'II КВАРТАЛ '!R36+' III КВАРТАЛ '!R36+'IV КВАРТАЛ и СВОД V-мов и $$ '!R36</f>
        <v>7767338.2000000011</v>
      </c>
      <c r="CG36" s="49">
        <f>' I КВАРТАЛ'!S36+'II КВАРТАЛ '!S36+' III КВАРТАЛ '!S36+'IV КВАРТАЛ и СВОД V-мов и $$ '!S36</f>
        <v>27328629.299999997</v>
      </c>
      <c r="CH36" s="83">
        <f t="shared" si="26"/>
        <v>120</v>
      </c>
      <c r="CI36" s="82">
        <f>' I КВАРТАЛ'!U36+'II КВАРТАЛ '!U36+' III КВАРТАЛ '!U36+'IV КВАРТАЛ и СВОД V-мов и $$ '!U36</f>
        <v>29</v>
      </c>
      <c r="CJ36" s="82">
        <f>' I КВАРТАЛ'!V36+'II КВАРТАЛ '!V36+' III КВАРТАЛ '!V36+'IV КВАРТАЛ и СВОД V-мов и $$ '!V36</f>
        <v>91</v>
      </c>
      <c r="CK36" s="106">
        <f>' I КВАРТАЛ'!W36+'II КВАРТАЛ '!W36+' III КВАРТАЛ '!W36+'IV КВАРТАЛ и СВОД V-мов и $$ '!W36</f>
        <v>468732</v>
      </c>
      <c r="CL36" s="49">
        <f>' I КВАРТАЛ'!X36+'II КВАРТАЛ '!X36+' III КВАРТАЛ '!X36+'IV КВАРТАЛ и СВОД V-мов и $$ '!X36</f>
        <v>113276.9</v>
      </c>
      <c r="CM36" s="49">
        <f>' I КВАРТАЛ'!Y36+'II КВАРТАЛ '!Y36+' III КВАРТАЛ '!Y36+'IV КВАРТАЛ и СВОД V-мов и $$ '!Y36</f>
        <v>355455.1</v>
      </c>
      <c r="CN36" s="83">
        <f t="shared" si="27"/>
        <v>1253</v>
      </c>
      <c r="CO36" s="82">
        <f>' I КВАРТАЛ'!AA36+'II КВАРТАЛ '!AA36+' III КВАРТАЛ '!AA36+'IV КВАРТАЛ и СВОД V-мов и $$ '!AA36</f>
        <v>269</v>
      </c>
      <c r="CP36" s="82">
        <f>' I КВАРТАЛ'!AB36+'II КВАРТАЛ '!AB36+' III КВАРТАЛ '!AB36+'IV КВАРТАЛ и СВОД V-мов и $$ '!AB36</f>
        <v>984</v>
      </c>
      <c r="CQ36" s="106">
        <f>' I КВАРТАЛ'!AC36+'II КВАРТАЛ '!AC36+' III КВАРТАЛ '!AC36+'IV КВАРТАЛ и СВОД V-мов и $$ '!AC36</f>
        <v>1622074.0299999998</v>
      </c>
      <c r="CR36" s="49">
        <f>' I КВАРТАЛ'!AD36+'II КВАРТАЛ '!AD36+' III КВАРТАЛ '!AD36+'IV КВАРТАЛ и СВОД V-мов и $$ '!AD36</f>
        <v>348275.05</v>
      </c>
      <c r="CS36" s="49">
        <f>' I КВАРТАЛ'!AE36+'II КВАРТАЛ '!AE36+' III КВАРТАЛ '!AE36+'IV КВАРТАЛ и СВОД V-мов и $$ '!AE36</f>
        <v>1273798.98</v>
      </c>
      <c r="CT36" s="83">
        <f t="shared" si="28"/>
        <v>0</v>
      </c>
      <c r="CU36" s="82">
        <f>' I КВАРТАЛ'!AG36+'II КВАРТАЛ '!AG36+' III КВАРТАЛ '!AG36+'IV КВАРТАЛ и СВОД V-мов и $$ '!AG36</f>
        <v>0</v>
      </c>
      <c r="CV36" s="82">
        <f>' I КВАРТАЛ'!AH36+'II КВАРТАЛ '!AH36+' III КВАРТАЛ '!AH36+'IV КВАРТАЛ и СВОД V-мов и $$ '!AH36</f>
        <v>0</v>
      </c>
      <c r="CW36" s="106">
        <f>' I КВАРТАЛ'!AI36+'II КВАРТАЛ '!AI36+' III КВАРТАЛ '!AI36+'IV КВАРТАЛ и СВОД V-мов и $$ '!AI36</f>
        <v>0</v>
      </c>
      <c r="CX36" s="49">
        <f>' I КВАРТАЛ'!AJ36+'II КВАРТАЛ '!AJ36+' III КВАРТАЛ '!AJ36+'IV КВАРТАЛ и СВОД V-мов и $$ '!AJ36</f>
        <v>0</v>
      </c>
      <c r="CY36" s="49">
        <f>' I КВАРТАЛ'!AK36+'II КВАРТАЛ '!AK36+' III КВАРТАЛ '!AK36+'IV КВАРТАЛ и СВОД V-мов и $$ '!AK36</f>
        <v>0</v>
      </c>
      <c r="CZ36" s="83">
        <f t="shared" si="29"/>
        <v>10545</v>
      </c>
      <c r="DA36" s="82">
        <f>' I КВАРТАЛ'!AM36+'II КВАРТАЛ '!AM36+' III КВАРТАЛ '!AM36+'IV КВАРТАЛ и СВОД V-мов и $$ '!AM36</f>
        <v>2595</v>
      </c>
      <c r="DB36" s="82">
        <f>' I КВАРТАЛ'!AN36+'II КВАРТАЛ '!AN36+' III КВАРТАЛ '!AN36+'IV КВАРТАЛ и СВОД V-мов и $$ '!AN36</f>
        <v>7950</v>
      </c>
      <c r="DC36" s="106">
        <f>' I КВАРТАЛ'!AO36+'II КВАРТАЛ '!AO36+' III КВАРТАЛ '!AO36+'IV КВАРТАЛ и СВОД V-мов и $$ '!AO36</f>
        <v>327792925.22000003</v>
      </c>
      <c r="DD36" s="49">
        <f>' I КВАРТАЛ'!AP36+'II КВАРТАЛ '!AP36+' III КВАРТАЛ '!AP36+'IV КВАРТАЛ и СВОД V-мов и $$ '!AP36</f>
        <v>80696129.049999997</v>
      </c>
      <c r="DE36" s="49">
        <f>' I КВАРТАЛ'!AQ36+'II КВАРТАЛ '!AQ36+' III КВАРТАЛ '!AQ36+'IV КВАРТАЛ и СВОД V-мов и $$ '!AQ36</f>
        <v>247096796.16999999</v>
      </c>
      <c r="DF36" s="83">
        <f t="shared" si="30"/>
        <v>1902</v>
      </c>
      <c r="DG36" s="82">
        <f>' I КВАРТАЛ'!AS36+'II КВАРТАЛ '!AS36+' III КВАРТАЛ '!AS36+'IV КВАРТАЛ и СВОД V-мов и $$ '!AS36</f>
        <v>543</v>
      </c>
      <c r="DH36" s="82">
        <f>' I КВАРТАЛ'!AT36+'II КВАРТАЛ '!AT36+' III КВАРТАЛ '!AT36+'IV КВАРТАЛ и СВОД V-мов и $$ '!AT36</f>
        <v>1359</v>
      </c>
      <c r="DI36" s="106">
        <f>' I КВАРТАЛ'!AU36+'II КВАРТАЛ '!AU36+' III КВАРТАЛ '!AU36+'IV КВАРТАЛ и СВОД V-мов и $$ '!AU36</f>
        <v>35518240.700000003</v>
      </c>
      <c r="DJ36" s="49">
        <f>' I КВАРТАЛ'!AV36+'II КВАРТАЛ '!AV36+' III КВАРТАЛ '!AV36+'IV КВАРТАЛ и СВОД V-мов и $$ '!AV36</f>
        <v>10140165.810000001</v>
      </c>
      <c r="DK36" s="49">
        <f>' I КВАРТАЛ'!AW36+'II КВАРТАЛ '!AW36+' III КВАРТАЛ '!AW36+'IV КВАРТАЛ и СВОД V-мов и $$ '!AW36</f>
        <v>25378074.890000001</v>
      </c>
      <c r="DL36" s="83">
        <f t="shared" si="31"/>
        <v>3750</v>
      </c>
      <c r="DM36" s="82">
        <f>' I КВАРТАЛ'!AY36+'II КВАРТАЛ '!AY36+' III КВАРТАЛ '!AY36+'IV КВАРТАЛ и СВОД V-мов и $$ '!AY36</f>
        <v>903</v>
      </c>
      <c r="DN36" s="82">
        <f>' I КВАРТАЛ'!AZ36+'II КВАРТАЛ '!AZ36+' III КВАРТАЛ '!AZ36+'IV КВАРТАЛ и СВОД V-мов и $$ '!AZ36</f>
        <v>2847</v>
      </c>
      <c r="DO36" s="106">
        <f>' I КВАРТАЛ'!BA36+'II КВАРТАЛ '!BA36+' III КВАРТАЛ '!BA36+'IV КВАРТАЛ и СВОД V-мов и $$ '!BA36</f>
        <v>2309480</v>
      </c>
      <c r="DP36" s="49">
        <f>' I КВАРТАЛ'!BB36+'II КВАРТАЛ '!BB36+' III КВАРТАЛ '!BB36+'IV КВАРТАЛ и СВОД V-мов и $$ '!BB36</f>
        <v>556122.82999999996</v>
      </c>
      <c r="DQ36" s="49">
        <f>' I КВАРТАЛ'!BC36+'II КВАРТАЛ '!BC36+' III КВАРТАЛ '!BC36+'IV КВАРТАЛ и СВОД V-мов и $$ '!BC36</f>
        <v>1753357.1700000002</v>
      </c>
      <c r="DR36" s="83">
        <f t="shared" si="32"/>
        <v>18427</v>
      </c>
      <c r="DS36" s="82">
        <f>' I КВАРТАЛ'!BE36+'II КВАРТАЛ '!BE36+' III КВАРТАЛ '!BE36+'IV КВАРТАЛ и СВОД V-мов и $$ '!BE36</f>
        <v>4437</v>
      </c>
      <c r="DT36" s="82">
        <f>' I КВАРТАЛ'!BF36+'II КВАРТАЛ '!BF36+' III КВАРТАЛ '!BF36+'IV КВАРТАЛ и СВОД V-мов и $$ '!BF36</f>
        <v>13990</v>
      </c>
      <c r="DU36" s="106">
        <f>' I КВАРТАЛ'!BG36+'II КВАРТАЛ '!BG36+' III КВАРТАЛ '!BG36+'IV КВАРТАЛ и СВОД V-мов и $$ '!BG36</f>
        <v>23224390.199999999</v>
      </c>
      <c r="DV36" s="49">
        <f>' I КВАРТАЛ'!BH36+'II КВАРТАЛ '!BH36+' III КВАРТАЛ '!BH36+'IV КВАРТАЛ и СВОД V-мов и $$ '!BH36</f>
        <v>5592153.9899999993</v>
      </c>
      <c r="DW36" s="49">
        <f>' I КВАРТАЛ'!BI36+'II КВАРТАЛ '!BI36+' III КВАРТАЛ '!BI36+'IV КВАРТАЛ и СВОД V-мов и $$ '!BI36</f>
        <v>17632236.210000001</v>
      </c>
      <c r="DY36" s="65">
        <f t="shared" si="15"/>
        <v>112869</v>
      </c>
      <c r="DZ36" s="90">
        <f t="shared" si="16"/>
        <v>25582</v>
      </c>
      <c r="EA36" s="90">
        <f t="shared" si="17"/>
        <v>87287</v>
      </c>
      <c r="EB36" s="56">
        <f t="shared" si="33"/>
        <v>427495875.17000002</v>
      </c>
      <c r="EC36" s="49">
        <f t="shared" si="34"/>
        <v>105503084.81</v>
      </c>
      <c r="ED36" s="49">
        <f t="shared" si="35"/>
        <v>321992790.35999995</v>
      </c>
      <c r="EE36" s="107">
        <f t="shared" si="19"/>
        <v>0</v>
      </c>
      <c r="EF36" s="93">
        <f t="shared" si="36"/>
        <v>112869</v>
      </c>
      <c r="EG36" s="94">
        <f t="shared" si="37"/>
        <v>0</v>
      </c>
      <c r="EH36" s="151"/>
      <c r="EI36" s="152"/>
      <c r="EJ36" s="151"/>
    </row>
    <row r="37" spans="1:140" s="33" customFormat="1" ht="15" x14ac:dyDescent="0.25">
      <c r="A37" s="21" t="s">
        <v>28</v>
      </c>
      <c r="B37" s="51"/>
      <c r="C37" s="31"/>
      <c r="D37" s="31"/>
      <c r="E37" s="137"/>
      <c r="F37" s="3"/>
      <c r="G37" s="3"/>
      <c r="H37" s="51"/>
      <c r="I37" s="31"/>
      <c r="J37" s="31"/>
      <c r="K37" s="53"/>
      <c r="L37" s="3"/>
      <c r="M37" s="3"/>
      <c r="N37" s="51">
        <f>O37+P37</f>
        <v>1702</v>
      </c>
      <c r="O37" s="148">
        <v>421</v>
      </c>
      <c r="P37" s="148">
        <v>1281</v>
      </c>
      <c r="Q37" s="137">
        <f t="shared" si="75"/>
        <v>595751.06000000006</v>
      </c>
      <c r="R37" s="3">
        <v>147362.63</v>
      </c>
      <c r="S37" s="3">
        <v>448388.43</v>
      </c>
      <c r="T37" s="51"/>
      <c r="U37" s="31"/>
      <c r="V37" s="31"/>
      <c r="W37" s="53"/>
      <c r="X37" s="3"/>
      <c r="Y37" s="3"/>
      <c r="Z37" s="51">
        <f t="shared" si="45"/>
        <v>1400</v>
      </c>
      <c r="AA37" s="148">
        <v>293</v>
      </c>
      <c r="AB37" s="148">
        <v>1107</v>
      </c>
      <c r="AC37" s="137">
        <f t="shared" si="71"/>
        <v>953596</v>
      </c>
      <c r="AD37" s="3">
        <v>199574.02</v>
      </c>
      <c r="AE37" s="3">
        <v>754021.98</v>
      </c>
      <c r="AF37" s="51"/>
      <c r="AG37" s="31"/>
      <c r="AH37" s="31"/>
      <c r="AI37" s="53"/>
      <c r="AJ37" s="3"/>
      <c r="AK37" s="3"/>
      <c r="AL37" s="51">
        <f t="shared" si="40"/>
        <v>666</v>
      </c>
      <c r="AM37" s="148">
        <v>162</v>
      </c>
      <c r="AN37" s="148">
        <v>504</v>
      </c>
      <c r="AO37" s="137">
        <f t="shared" si="51"/>
        <v>18407744.699999999</v>
      </c>
      <c r="AP37" s="3">
        <v>4477559.5199999996</v>
      </c>
      <c r="AQ37" s="3">
        <v>13930185.18</v>
      </c>
      <c r="AR37" s="51">
        <f t="shared" si="22"/>
        <v>279</v>
      </c>
      <c r="AS37" s="31">
        <v>64</v>
      </c>
      <c r="AT37" s="31">
        <v>215</v>
      </c>
      <c r="AU37" s="137">
        <f t="shared" si="72"/>
        <v>6119297.7300000004</v>
      </c>
      <c r="AV37" s="3">
        <v>1403709.87</v>
      </c>
      <c r="AW37" s="3">
        <v>4715587.8600000003</v>
      </c>
      <c r="AX37" s="51"/>
      <c r="AY37" s="31"/>
      <c r="AZ37" s="31"/>
      <c r="BA37" s="53"/>
      <c r="BB37" s="32"/>
      <c r="BC37" s="32"/>
      <c r="BD37" s="51">
        <f t="shared" si="73"/>
        <v>507</v>
      </c>
      <c r="BE37" s="31">
        <v>88</v>
      </c>
      <c r="BF37" s="31">
        <v>419</v>
      </c>
      <c r="BG37" s="137">
        <f t="shared" si="79"/>
        <v>307982.21999999997</v>
      </c>
      <c r="BH37" s="3">
        <v>53456.480000000003</v>
      </c>
      <c r="BI37" s="3">
        <v>254525.74</v>
      </c>
      <c r="BK37" s="55">
        <f t="shared" si="13"/>
        <v>26384371.709999997</v>
      </c>
      <c r="BL37" s="58">
        <f>' I КВАРТАЛ'!BK37+'II КВАРТАЛ '!BK37+' III КВАРТАЛ '!BK37+'IV КВАРТАЛ и СВОД V-мов и $$ '!BK37</f>
        <v>95148965.61999999</v>
      </c>
      <c r="BM37" s="99">
        <v>95148965.626572296</v>
      </c>
      <c r="BN37" s="99">
        <f t="shared" si="14"/>
        <v>-6.5723061561584473E-3</v>
      </c>
      <c r="BO37" s="99"/>
      <c r="BP37" s="83">
        <f t="shared" si="23"/>
        <v>0</v>
      </c>
      <c r="BQ37" s="82">
        <f>' I КВАРТАЛ'!C37+'II КВАРТАЛ '!C37+' III КВАРТАЛ '!C37+'IV КВАРТАЛ и СВОД V-мов и $$ '!C37</f>
        <v>0</v>
      </c>
      <c r="BR37" s="82">
        <f>' I КВАРТАЛ'!D37+'II КВАРТАЛ '!D37+' III КВАРТАЛ '!D37+'IV КВАРТАЛ и СВОД V-мов и $$ '!D37</f>
        <v>0</v>
      </c>
      <c r="BS37" s="106">
        <f>' I КВАРТАЛ'!E37+'II КВАРТАЛ '!E37+' III КВАРТАЛ '!E37+'IV КВАРТАЛ и СВОД V-мов и $$ '!E37</f>
        <v>0</v>
      </c>
      <c r="BT37" s="49">
        <f>' I КВАРТАЛ'!F37+'II КВАРТАЛ '!F37+' III КВАРТАЛ '!F37+'IV КВАРТАЛ и СВОД V-мов и $$ '!F37</f>
        <v>0</v>
      </c>
      <c r="BU37" s="49">
        <f>' I КВАРТАЛ'!G37+'II КВАРТАЛ '!G37+' III КВАРТАЛ '!G37+'IV КВАРТАЛ и СВОД V-мов и $$ '!G37</f>
        <v>0</v>
      </c>
      <c r="BV37" s="83">
        <f t="shared" si="24"/>
        <v>0</v>
      </c>
      <c r="BW37" s="82">
        <f>' I КВАРТАЛ'!I37+'II КВАРТАЛ '!I37+' III КВАРТАЛ '!I37+'IV КВАРТАЛ и СВОД V-мов и $$ '!I37</f>
        <v>0</v>
      </c>
      <c r="BX37" s="82">
        <f>' I КВАРТАЛ'!J37+'II КВАРТАЛ '!J37+' III КВАРТАЛ '!J37+'IV КВАРТАЛ и СВОД V-мов и $$ '!J37</f>
        <v>0</v>
      </c>
      <c r="BY37" s="106">
        <f>' I КВАРТАЛ'!K37+'II КВАРТАЛ '!K37+' III КВАРТАЛ '!K37+'IV КВАРТАЛ и СВОД V-мов и $$ '!K37</f>
        <v>0</v>
      </c>
      <c r="BZ37" s="49">
        <f>' I КВАРТАЛ'!L37+'II КВАРТАЛ '!L37+' III КВАРТАЛ '!L37+'IV КВАРТАЛ и СВОД V-мов и $$ '!L37</f>
        <v>0</v>
      </c>
      <c r="CA37" s="49">
        <f>' I КВАРТАЛ'!M37+'II КВАРТАЛ '!M37+' III КВАРТАЛ '!M37+'IV КВАРТАЛ и СВОД V-мов и $$ '!M37</f>
        <v>0</v>
      </c>
      <c r="CB37" s="83">
        <f t="shared" si="25"/>
        <v>6281</v>
      </c>
      <c r="CC37" s="82">
        <f>' I КВАРТАЛ'!O37+'II КВАРТАЛ '!O37+' III КВАРТАЛ '!O37+'IV КВАРТАЛ и СВОД V-мов и $$ '!O37</f>
        <v>1591</v>
      </c>
      <c r="CD37" s="82">
        <f>' I КВАРТАЛ'!P37+'II КВАРТАЛ '!P37+' III КВАРТАЛ '!P37+'IV КВАРТАЛ и СВОД V-мов и $$ '!P37</f>
        <v>4690</v>
      </c>
      <c r="CE37" s="106">
        <f>' I КВАРТАЛ'!Q37+'II КВАРТАЛ '!Q37+' III КВАРТАЛ '!Q37+'IV КВАРТАЛ и СВОД V-мов и $$ '!Q37</f>
        <v>2198538.4299999997</v>
      </c>
      <c r="CF37" s="49">
        <f>' I КВАРТАЛ'!R37+'II КВАРТАЛ '!R37+' III КВАРТАЛ '!R37+'IV КВАРТАЛ и СВОД V-мов и $$ '!R37</f>
        <v>556897.73</v>
      </c>
      <c r="CG37" s="49">
        <f>' I КВАРТАЛ'!S37+'II КВАРТАЛ '!S37+' III КВАРТАЛ '!S37+'IV КВАРТАЛ и СВОД V-мов и $$ '!S37</f>
        <v>1641640.7</v>
      </c>
      <c r="CH37" s="83">
        <f t="shared" si="26"/>
        <v>0</v>
      </c>
      <c r="CI37" s="82">
        <f>' I КВАРТАЛ'!U37+'II КВАРТАЛ '!U37+' III КВАРТАЛ '!U37+'IV КВАРТАЛ и СВОД V-мов и $$ '!U37</f>
        <v>0</v>
      </c>
      <c r="CJ37" s="82">
        <f>' I КВАРТАЛ'!V37+'II КВАРТАЛ '!V37+' III КВАРТАЛ '!V37+'IV КВАРТАЛ и СВОД V-мов и $$ '!V37</f>
        <v>0</v>
      </c>
      <c r="CK37" s="106">
        <f>' I КВАРТАЛ'!W37+'II КВАРТАЛ '!W37+' III КВАРТАЛ '!W37+'IV КВАРТАЛ и СВОД V-мов и $$ '!W37</f>
        <v>0</v>
      </c>
      <c r="CL37" s="49">
        <f>' I КВАРТАЛ'!X37+'II КВАРТАЛ '!X37+' III КВАРТАЛ '!X37+'IV КВАРТАЛ и СВОД V-мов и $$ '!X37</f>
        <v>0</v>
      </c>
      <c r="CM37" s="49">
        <f>' I КВАРТАЛ'!Y37+'II КВАРТАЛ '!Y37+' III КВАРТАЛ '!Y37+'IV КВАРТАЛ и СВОД V-мов и $$ '!Y37</f>
        <v>0</v>
      </c>
      <c r="CN37" s="83">
        <f t="shared" si="27"/>
        <v>5010</v>
      </c>
      <c r="CO37" s="82">
        <f>' I КВАРТАЛ'!AA37+'II КВАРТАЛ '!AA37+' III КВАРТАЛ '!AA37+'IV КВАРТАЛ и СВОД V-мов и $$ '!AA37</f>
        <v>1336</v>
      </c>
      <c r="CP37" s="82">
        <f>' I КВАРТАЛ'!AB37+'II КВАРТАЛ '!AB37+' III КВАРТАЛ '!AB37+'IV КВАРТАЛ и СВОД V-мов и $$ '!AB37</f>
        <v>3674</v>
      </c>
      <c r="CQ37" s="106">
        <f>' I КВАРТАЛ'!AC37+'II КВАРТАЛ '!AC37+' III КВАРТАЛ '!AC37+'IV КВАРТАЛ и СВОД V-мов и $$ '!AC37</f>
        <v>3412511.4</v>
      </c>
      <c r="CR37" s="49">
        <f>' I КВАРТАЛ'!AD37+'II КВАРТАЛ '!AD37+' III КВАРТАЛ '!AD37+'IV КВАРТАЛ и СВОД V-мов и $$ '!AD37</f>
        <v>910003.04</v>
      </c>
      <c r="CS37" s="49">
        <f>' I КВАРТАЛ'!AE37+'II КВАРТАЛ '!AE37+' III КВАРТАЛ '!AE37+'IV КВАРТАЛ и СВОД V-мов и $$ '!AE37</f>
        <v>2502508.36</v>
      </c>
      <c r="CT37" s="83">
        <f t="shared" si="28"/>
        <v>0</v>
      </c>
      <c r="CU37" s="82">
        <f>' I КВАРТАЛ'!AG37+'II КВАРТАЛ '!AG37+' III КВАРТАЛ '!AG37+'IV КВАРТАЛ и СВОД V-мов и $$ '!AG37</f>
        <v>0</v>
      </c>
      <c r="CV37" s="82">
        <f>' I КВАРТАЛ'!AH37+'II КВАРТАЛ '!AH37+' III КВАРТАЛ '!AH37+'IV КВАРТАЛ и СВОД V-мов и $$ '!AH37</f>
        <v>0</v>
      </c>
      <c r="CW37" s="106">
        <f>' I КВАРТАЛ'!AI37+'II КВАРТАЛ '!AI37+' III КВАРТАЛ '!AI37+'IV КВАРТАЛ и СВОД V-мов и $$ '!AI37</f>
        <v>0</v>
      </c>
      <c r="CX37" s="49">
        <f>' I КВАРТАЛ'!AJ37+'II КВАРТАЛ '!AJ37+' III КВАРТАЛ '!AJ37+'IV КВАРТАЛ и СВОД V-мов и $$ '!AJ37</f>
        <v>0</v>
      </c>
      <c r="CY37" s="49">
        <f>' I КВАРТАЛ'!AK37+'II КВАРТАЛ '!AK37+' III КВАРТАЛ '!AK37+'IV КВАРТАЛ и СВОД V-мов и $$ '!AK37</f>
        <v>0</v>
      </c>
      <c r="CZ37" s="83">
        <f t="shared" si="29"/>
        <v>2449</v>
      </c>
      <c r="DA37" s="82">
        <f>' I КВАРТАЛ'!AM37+'II КВАРТАЛ '!AM37+' III КВАРТАЛ '!AM37+'IV КВАРТАЛ и СВОД V-мов и $$ '!AM37</f>
        <v>736</v>
      </c>
      <c r="DB37" s="82">
        <f>' I КВАРТАЛ'!AN37+'II КВАРТАЛ '!AN37+' III КВАРТАЛ '!AN37+'IV КВАРТАЛ и СВОД V-мов и $$ '!AN37</f>
        <v>1713</v>
      </c>
      <c r="DC37" s="106">
        <f>' I КВАРТАЛ'!AO37+'II КВАРТАЛ '!AO37+' III КВАРТАЛ '!AO37+'IV КВАРТАЛ и СВОД V-мов и $$ '!AO37</f>
        <v>68466172.790000007</v>
      </c>
      <c r="DD37" s="49">
        <f>' I КВАРТАЛ'!AP37+'II КВАРТАЛ '!AP37+' III КВАРТАЛ '!AP37+'IV КВАРТАЛ и СВОД V-мов и $$ '!AP37</f>
        <v>20648653.5</v>
      </c>
      <c r="DE37" s="49">
        <f>' I КВАРТАЛ'!AQ37+'II КВАРТАЛ '!AQ37+' III КВАРТАЛ '!AQ37+'IV КВАРТАЛ и СВОД V-мов и $$ '!AQ37</f>
        <v>47817519.289999999</v>
      </c>
      <c r="DF37" s="83">
        <f t="shared" si="30"/>
        <v>915</v>
      </c>
      <c r="DG37" s="82">
        <f>' I КВАРТАЛ'!AS37+'II КВАРТАЛ '!AS37+' III КВАРТАЛ '!AS37+'IV КВАРТАЛ и СВОД V-мов и $$ '!AS37</f>
        <v>211</v>
      </c>
      <c r="DH37" s="82">
        <f>' I КВАРТАЛ'!AT37+'II КВАРТАЛ '!AT37+' III КВАРТАЛ '!AT37+'IV КВАРТАЛ и СВОД V-мов и $$ '!AT37</f>
        <v>704</v>
      </c>
      <c r="DI37" s="106">
        <f>' I КВАРТАЛ'!AU37+'II КВАРТАЛ '!AU37+' III КВАРТАЛ '!AU37+'IV КВАРТАЛ и СВОД V-мов и $$ '!AU37</f>
        <v>20067611.620000001</v>
      </c>
      <c r="DJ37" s="49">
        <f>' I КВАРТАЛ'!AV37+'II КВАРТАЛ '!AV37+' III КВАРТАЛ '!AV37+'IV КВАРТАЛ и СВОД V-мов и $$ '!AV37</f>
        <v>4627612.45</v>
      </c>
      <c r="DK37" s="49">
        <f>' I КВАРТАЛ'!AW37+'II КВАРТАЛ '!AW37+' III КВАРТАЛ '!AW37+'IV КВАРТАЛ и СВОД V-мов и $$ '!AW37</f>
        <v>15439999.170000002</v>
      </c>
      <c r="DL37" s="83">
        <f t="shared" si="31"/>
        <v>0</v>
      </c>
      <c r="DM37" s="82">
        <f>' I КВАРТАЛ'!AY37+'II КВАРТАЛ '!AY37+' III КВАРТАЛ '!AY37+'IV КВАРТАЛ и СВОД V-мов и $$ '!AY37</f>
        <v>0</v>
      </c>
      <c r="DN37" s="82">
        <f>' I КВАРТАЛ'!AZ37+'II КВАРТАЛ '!AZ37+' III КВАРТАЛ '!AZ37+'IV КВАРТАЛ и СВОД V-мов и $$ '!AZ37</f>
        <v>0</v>
      </c>
      <c r="DO37" s="106">
        <f>' I КВАРТАЛ'!BA37+'II КВАРТАЛ '!BA37+' III КВАРТАЛ '!BA37+'IV КВАРТАЛ и СВОД V-мов и $$ '!BA37</f>
        <v>0</v>
      </c>
      <c r="DP37" s="49">
        <f>' I КВАРТАЛ'!BB37+'II КВАРТАЛ '!BB37+' III КВАРТАЛ '!BB37+'IV КВАРТАЛ и СВОД V-мов и $$ '!BB37</f>
        <v>0</v>
      </c>
      <c r="DQ37" s="49">
        <f>' I КВАРТАЛ'!BC37+'II КВАРТАЛ '!BC37+' III КВАРТАЛ '!BC37+'IV КВАРТАЛ и СВОД V-мов и $$ '!BC37</f>
        <v>0</v>
      </c>
      <c r="DR37" s="83">
        <f t="shared" si="32"/>
        <v>1653</v>
      </c>
      <c r="DS37" s="82">
        <f>' I КВАРТАЛ'!BE37+'II КВАРТАЛ '!BE37+' III КВАРТАЛ '!BE37+'IV КВАРТАЛ и СВОД V-мов и $$ '!BE37</f>
        <v>289</v>
      </c>
      <c r="DT37" s="82">
        <f>' I КВАРТАЛ'!BF37+'II КВАРТАЛ '!BF37+' III КВАРТАЛ '!BF37+'IV КВАРТАЛ и СВОД V-мов и $$ '!BF37</f>
        <v>1364</v>
      </c>
      <c r="DU37" s="106">
        <f>' I КВАРТАЛ'!BG37+'II КВАРТАЛ '!BG37+' III КВАРТАЛ '!BG37+'IV КВАРТАЛ и СВОД V-мов и $$ '!BG37</f>
        <v>1004131.38</v>
      </c>
      <c r="DV37" s="49">
        <f>' I КВАРТАЛ'!BH37+'II КВАРТАЛ '!BH37+' III КВАРТАЛ '!BH37+'IV КВАРТАЛ и СВОД V-мов и $$ '!BH37</f>
        <v>175555.94000000003</v>
      </c>
      <c r="DW37" s="49">
        <f>' I КВАРТАЛ'!BI37+'II КВАРТАЛ '!BI37+' III КВАРТАЛ '!BI37+'IV КВАРТАЛ и СВОД V-мов и $$ '!BI37</f>
        <v>828575.44000000006</v>
      </c>
      <c r="DY37" s="65">
        <f t="shared" si="15"/>
        <v>16308</v>
      </c>
      <c r="DZ37" s="90">
        <f t="shared" si="16"/>
        <v>4163</v>
      </c>
      <c r="EA37" s="90">
        <f t="shared" si="17"/>
        <v>12145</v>
      </c>
      <c r="EB37" s="56">
        <f t="shared" si="33"/>
        <v>95148965.620000005</v>
      </c>
      <c r="EC37" s="49">
        <f t="shared" si="34"/>
        <v>26918722.66</v>
      </c>
      <c r="ED37" s="49">
        <f t="shared" si="35"/>
        <v>68230242.960000008</v>
      </c>
      <c r="EE37" s="107">
        <f t="shared" si="19"/>
        <v>0</v>
      </c>
      <c r="EF37" s="93">
        <f t="shared" si="36"/>
        <v>16308</v>
      </c>
      <c r="EG37" s="94">
        <f t="shared" si="37"/>
        <v>0</v>
      </c>
      <c r="EH37" s="151"/>
      <c r="EI37" s="152"/>
      <c r="EJ37" s="151"/>
    </row>
    <row r="38" spans="1:140" s="33" customFormat="1" ht="21" customHeight="1" x14ac:dyDescent="0.25">
      <c r="A38" s="21" t="s">
        <v>29</v>
      </c>
      <c r="B38" s="51"/>
      <c r="C38" s="31"/>
      <c r="D38" s="31"/>
      <c r="E38" s="137"/>
      <c r="F38" s="3"/>
      <c r="G38" s="3"/>
      <c r="H38" s="51">
        <f t="shared" si="49"/>
        <v>639</v>
      </c>
      <c r="I38" s="31">
        <v>249</v>
      </c>
      <c r="J38" s="31">
        <v>390</v>
      </c>
      <c r="K38" s="137">
        <f>L38+M38</f>
        <v>43058.94</v>
      </c>
      <c r="L38" s="3">
        <v>16778.84</v>
      </c>
      <c r="M38" s="3">
        <v>26280.1</v>
      </c>
      <c r="N38" s="51">
        <f>O38+P38</f>
        <v>42063</v>
      </c>
      <c r="O38" s="148">
        <v>8830</v>
      </c>
      <c r="P38" s="148">
        <v>33233</v>
      </c>
      <c r="Q38" s="137">
        <f t="shared" si="75"/>
        <v>13935818.42</v>
      </c>
      <c r="R38" s="3">
        <v>2925451.74</v>
      </c>
      <c r="S38" s="3">
        <v>11010366.68</v>
      </c>
      <c r="T38" s="51"/>
      <c r="U38" s="31"/>
      <c r="V38" s="31"/>
      <c r="W38" s="53"/>
      <c r="X38" s="3"/>
      <c r="Y38" s="3"/>
      <c r="Z38" s="51">
        <f t="shared" si="45"/>
        <v>885</v>
      </c>
      <c r="AA38" s="148">
        <v>165</v>
      </c>
      <c r="AB38" s="148">
        <v>720</v>
      </c>
      <c r="AC38" s="137">
        <f t="shared" si="71"/>
        <v>562532.09</v>
      </c>
      <c r="AD38" s="3">
        <v>104878.86</v>
      </c>
      <c r="AE38" s="3">
        <v>457653.23</v>
      </c>
      <c r="AF38" s="51"/>
      <c r="AG38" s="31"/>
      <c r="AH38" s="31"/>
      <c r="AI38" s="53"/>
      <c r="AJ38" s="3"/>
      <c r="AK38" s="3"/>
      <c r="AL38" s="51">
        <f t="shared" si="40"/>
        <v>7133</v>
      </c>
      <c r="AM38" s="148">
        <v>1315</v>
      </c>
      <c r="AN38" s="148">
        <v>5818</v>
      </c>
      <c r="AO38" s="137">
        <f t="shared" si="51"/>
        <v>231750323.93000001</v>
      </c>
      <c r="AP38" s="3">
        <v>42724194.020000003</v>
      </c>
      <c r="AQ38" s="3">
        <v>189026129.91</v>
      </c>
      <c r="AR38" s="51">
        <f t="shared" si="22"/>
        <v>537</v>
      </c>
      <c r="AS38" s="148">
        <v>147</v>
      </c>
      <c r="AT38" s="148">
        <v>390</v>
      </c>
      <c r="AU38" s="137">
        <f t="shared" si="72"/>
        <v>18364223.420000002</v>
      </c>
      <c r="AV38" s="3">
        <v>5027077.92</v>
      </c>
      <c r="AW38" s="3">
        <v>13337145.5</v>
      </c>
      <c r="AX38" s="51"/>
      <c r="AY38" s="31"/>
      <c r="AZ38" s="31"/>
      <c r="BA38" s="53"/>
      <c r="BB38" s="32"/>
      <c r="BC38" s="32"/>
      <c r="BD38" s="51">
        <f t="shared" ref="BD38" si="80">BE38+BF38</f>
        <v>12998</v>
      </c>
      <c r="BE38" s="148">
        <v>4310</v>
      </c>
      <c r="BF38" s="148">
        <v>8688</v>
      </c>
      <c r="BG38" s="137">
        <f t="shared" si="79"/>
        <v>11829702.58</v>
      </c>
      <c r="BH38" s="3">
        <v>3922604.87</v>
      </c>
      <c r="BI38" s="3">
        <v>7907097.71</v>
      </c>
      <c r="BK38" s="55">
        <f t="shared" si="13"/>
        <v>276485659.38</v>
      </c>
      <c r="BL38" s="58">
        <f>' I КВАРТАЛ'!BK38+'II КВАРТАЛ '!BK38+' III КВАРТАЛ '!BK38+'IV КВАРТАЛ и СВОД V-мов и $$ '!BK38</f>
        <v>1120567323.1599998</v>
      </c>
      <c r="BM38" s="99">
        <v>1120567323.1556582</v>
      </c>
      <c r="BN38" s="99">
        <f t="shared" si="14"/>
        <v>4.3416023254394531E-3</v>
      </c>
      <c r="BO38" s="99"/>
      <c r="BP38" s="83">
        <f t="shared" si="23"/>
        <v>0</v>
      </c>
      <c r="BQ38" s="82">
        <f>' I КВАРТАЛ'!C38+'II КВАРТАЛ '!C38+' III КВАРТАЛ '!C38+'IV КВАРТАЛ и СВОД V-мов и $$ '!C38</f>
        <v>0</v>
      </c>
      <c r="BR38" s="82">
        <f>' I КВАРТАЛ'!D38+'II КВАРТАЛ '!D38+' III КВАРТАЛ '!D38+'IV КВАРТАЛ и СВОД V-мов и $$ '!D38</f>
        <v>0</v>
      </c>
      <c r="BS38" s="106">
        <f>' I КВАРТАЛ'!E38+'II КВАРТАЛ '!E38+' III КВАРТАЛ '!E38+'IV КВАРТАЛ и СВОД V-мов и $$ '!E38</f>
        <v>0</v>
      </c>
      <c r="BT38" s="49">
        <f>' I КВАРТАЛ'!F38+'II КВАРТАЛ '!F38+' III КВАРТАЛ '!F38+'IV КВАРТАЛ и СВОД V-мов и $$ '!F38</f>
        <v>0</v>
      </c>
      <c r="BU38" s="49">
        <f>' I КВАРТАЛ'!G38+'II КВАРТАЛ '!G38+' III КВАРТАЛ '!G38+'IV КВАРТАЛ и СВОД V-мов и $$ '!G38</f>
        <v>0</v>
      </c>
      <c r="BV38" s="83">
        <f t="shared" si="24"/>
        <v>2481</v>
      </c>
      <c r="BW38" s="82">
        <f>' I КВАРТАЛ'!I38+'II КВАРТАЛ '!I38+' III КВАРТАЛ '!I38+'IV КВАРТАЛ и СВОД V-мов и $$ '!I38</f>
        <v>1426</v>
      </c>
      <c r="BX38" s="82">
        <f>' I КВАРТАЛ'!J38+'II КВАРТАЛ '!J38+' III КВАРТАЛ '!J38+'IV КВАРТАЛ и СВОД V-мов и $$ '!J38</f>
        <v>1055</v>
      </c>
      <c r="BY38" s="106">
        <f>' I КВАРТАЛ'!K38+'II КВАРТАЛ '!K38+' III КВАРТАЛ '!K38+'IV КВАРТАЛ и СВОД V-мов и $$ '!K38</f>
        <v>167371.46000000002</v>
      </c>
      <c r="BZ38" s="49">
        <f>' I КВАРТАЛ'!L38+'II КВАРТАЛ '!L38+' III КВАРТАЛ '!L38+'IV КВАРТАЛ и СВОД V-мов и $$ '!L38</f>
        <v>96207.87</v>
      </c>
      <c r="CA38" s="49">
        <f>' I КВАРТАЛ'!M38+'II КВАРТАЛ '!M38+' III КВАРТАЛ '!M38+'IV КВАРТАЛ и СВОД V-мов и $$ '!M38</f>
        <v>71163.59</v>
      </c>
      <c r="CB38" s="83">
        <f t="shared" si="25"/>
        <v>161034</v>
      </c>
      <c r="CC38" s="82">
        <f>' I КВАРТАЛ'!O38+'II КВАРТАЛ '!O38+' III КВАРТАЛ '!O38+'IV КВАРТАЛ и СВОД V-мов и $$ '!O38</f>
        <v>51196</v>
      </c>
      <c r="CD38" s="82">
        <f>' I КВАРТАЛ'!P38+'II КВАРТАЛ '!P38+' III КВАРТАЛ '!P38+'IV КВАРТАЛ и СВОД V-мов и $$ '!P38</f>
        <v>109838</v>
      </c>
      <c r="CE38" s="106">
        <f>' I КВАРТАЛ'!Q38+'II КВАРТАЛ '!Q38+' III КВАРТАЛ '!Q38+'IV КВАРТАЛ и СВОД V-мов и $$ '!Q38</f>
        <v>53060018.140000001</v>
      </c>
      <c r="CF38" s="49">
        <f>' I КВАРТАЛ'!R38+'II КВАРТАЛ '!R38+' III КВАРТАЛ '!R38+'IV КВАРТАЛ и СВОД V-мов и $$ '!R38</f>
        <v>16856353</v>
      </c>
      <c r="CG38" s="49">
        <f>' I КВАРТАЛ'!S38+'II КВАРТАЛ '!S38+' III КВАРТАЛ '!S38+'IV КВАРТАЛ и СВОД V-мов и $$ '!S38</f>
        <v>36203665.140000001</v>
      </c>
      <c r="CH38" s="83">
        <f t="shared" si="26"/>
        <v>0</v>
      </c>
      <c r="CI38" s="82">
        <f>' I КВАРТАЛ'!U38+'II КВАРТАЛ '!U38+' III КВАРТАЛ '!U38+'IV КВАРТАЛ и СВОД V-мов и $$ '!U38</f>
        <v>0</v>
      </c>
      <c r="CJ38" s="82">
        <f>' I КВАРТАЛ'!V38+'II КВАРТАЛ '!V38+' III КВАРТАЛ '!V38+'IV КВАРТАЛ и СВОД V-мов и $$ '!V38</f>
        <v>0</v>
      </c>
      <c r="CK38" s="106">
        <f>' I КВАРТАЛ'!W38+'II КВАРТАЛ '!W38+' III КВАРТАЛ '!W38+'IV КВАРТАЛ и СВОД V-мов и $$ '!W38</f>
        <v>0</v>
      </c>
      <c r="CL38" s="49">
        <f>' I КВАРТАЛ'!X38+'II КВАРТАЛ '!X38+' III КВАРТАЛ '!X38+'IV КВАРТАЛ и СВОД V-мов и $$ '!X38</f>
        <v>0</v>
      </c>
      <c r="CM38" s="49">
        <f>' I КВАРТАЛ'!Y38+'II КВАРТАЛ '!Y38+' III КВАРТАЛ '!Y38+'IV КВАРТАЛ и СВОД V-мов и $$ '!Y38</f>
        <v>0</v>
      </c>
      <c r="CN38" s="83">
        <f t="shared" si="27"/>
        <v>3411</v>
      </c>
      <c r="CO38" s="82">
        <f>' I КВАРТАЛ'!AA38+'II КВАРТАЛ '!AA38+' III КВАРТАЛ '!AA38+'IV КВАРТАЛ и СВОД V-мов и $$ '!AA38</f>
        <v>1137</v>
      </c>
      <c r="CP38" s="82">
        <f>' I КВАРТАЛ'!AB38+'II КВАРТАЛ '!AB38+' III КВАРТАЛ '!AB38+'IV КВАРТАЛ и СВОД V-мов и $$ '!AB38</f>
        <v>2274</v>
      </c>
      <c r="CQ38" s="106">
        <f>' I КВАРТАЛ'!AC38+'II КВАРТАЛ '!AC38+' III КВАРТАЛ '!AC38+'IV КВАРТАЛ и СВОД V-мов и $$ '!AC38</f>
        <v>2160649.14</v>
      </c>
      <c r="CR38" s="49">
        <f>' I КВАРТАЛ'!AD38+'II КВАРТАЛ '!AD38+' III КВАРТАЛ '!AD38+'IV КВАРТАЛ и СВОД V-мов и $$ '!AD38</f>
        <v>719829.27</v>
      </c>
      <c r="CS38" s="49">
        <f>' I КВАРТАЛ'!AE38+'II КВАРТАЛ '!AE38+' III КВАРТАЛ '!AE38+'IV КВАРТАЛ и СВОД V-мов и $$ '!AE38</f>
        <v>1440819.87</v>
      </c>
      <c r="CT38" s="83">
        <f t="shared" si="28"/>
        <v>0</v>
      </c>
      <c r="CU38" s="82">
        <f>' I КВАРТАЛ'!AG38+'II КВАРТАЛ '!AG38+' III КВАРТАЛ '!AG38+'IV КВАРТАЛ и СВОД V-мов и $$ '!AG38</f>
        <v>0</v>
      </c>
      <c r="CV38" s="82">
        <f>' I КВАРТАЛ'!AH38+'II КВАРТАЛ '!AH38+' III КВАРТАЛ '!AH38+'IV КВАРТАЛ и СВОД V-мов и $$ '!AH38</f>
        <v>0</v>
      </c>
      <c r="CW38" s="106">
        <f>' I КВАРТАЛ'!AI38+'II КВАРТАЛ '!AI38+' III КВАРТАЛ '!AI38+'IV КВАРТАЛ и СВОД V-мов и $$ '!AI38</f>
        <v>0</v>
      </c>
      <c r="CX38" s="49">
        <f>' I КВАРТАЛ'!AJ38+'II КВАРТАЛ '!AJ38+' III КВАРТАЛ '!AJ38+'IV КВАРТАЛ и СВОД V-мов и $$ '!AJ38</f>
        <v>0</v>
      </c>
      <c r="CY38" s="49">
        <f>' I КВАРТАЛ'!AK38+'II КВАРТАЛ '!AK38+' III КВАРТАЛ '!AK38+'IV КВАРТАЛ и СВОД V-мов и $$ '!AK38</f>
        <v>0</v>
      </c>
      <c r="CZ38" s="83">
        <f t="shared" si="29"/>
        <v>28728</v>
      </c>
      <c r="DA38" s="82">
        <f>' I КВАРТАЛ'!AM38+'II КВАРТАЛ '!AM38+' III КВАРТАЛ '!AM38+'IV КВАРТАЛ и СВОД V-мов и $$ '!AM38</f>
        <v>7914</v>
      </c>
      <c r="DB38" s="82">
        <f>' I КВАРТАЛ'!AN38+'II КВАРТАЛ '!AN38+' III КВАРТАЛ '!AN38+'IV КВАРТАЛ и СВОД V-мов и $$ '!AN38</f>
        <v>20814</v>
      </c>
      <c r="DC38" s="106">
        <f>' I КВАРТАЛ'!AO38+'II КВАРТАЛ '!AO38+' III КВАРТАЛ '!AO38+'IV КВАРТАЛ и СВОД V-мов и $$ '!AO38</f>
        <v>943495424.68000007</v>
      </c>
      <c r="DD38" s="49">
        <f>' I КВАРТАЛ'!AP38+'II КВАРТАЛ '!AP38+' III КВАРТАЛ '!AP38+'IV КВАРТАЛ и СВОД V-мов и $$ '!AP38</f>
        <v>260164028.85000002</v>
      </c>
      <c r="DE38" s="49">
        <f>' I КВАРТАЛ'!AQ38+'II КВАРТАЛ '!AQ38+' III КВАРТАЛ '!AQ38+'IV КВАРТАЛ и СВОД V-мов и $$ '!AQ38</f>
        <v>683331395.83000004</v>
      </c>
      <c r="DF38" s="83">
        <f t="shared" si="30"/>
        <v>2182</v>
      </c>
      <c r="DG38" s="82">
        <f>' I КВАРТАЛ'!AS38+'II КВАРТАЛ '!AS38+' III КВАРТАЛ '!AS38+'IV КВАРТАЛ и СВОД V-мов и $$ '!AS38</f>
        <v>593</v>
      </c>
      <c r="DH38" s="82">
        <f>' I КВАРТАЛ'!AT38+'II КВАРТАЛ '!AT38+' III КВАРТАЛ '!AT38+'IV КВАРТАЛ и СВОД V-мов и $$ '!AT38</f>
        <v>1589</v>
      </c>
      <c r="DI38" s="106">
        <f>' I КВАРТАЛ'!AU38+'II КВАРТАЛ '!AU38+' III КВАРТАЛ '!AU38+'IV КВАРТАЛ и СВОД V-мов и $$ '!AU38</f>
        <v>74310601.870000005</v>
      </c>
      <c r="DJ38" s="49">
        <f>' I КВАРТАЛ'!AV38+'II КВАРТАЛ '!AV38+' III КВАРТАЛ '!AV38+'IV КВАРТАЛ и СВОД V-мов и $$ '!AV38</f>
        <v>20195526.089999996</v>
      </c>
      <c r="DK38" s="49">
        <f>' I КВАРТАЛ'!AW38+'II КВАРТАЛ '!AW38+' III КВАРТАЛ '!AW38+'IV КВАРТАЛ и СВОД V-мов и $$ '!AW38</f>
        <v>54115075.780000001</v>
      </c>
      <c r="DL38" s="83">
        <f t="shared" si="31"/>
        <v>0</v>
      </c>
      <c r="DM38" s="82">
        <f>' I КВАРТАЛ'!AY38+'II КВАРТАЛ '!AY38+' III КВАРТАЛ '!AY38+'IV КВАРТАЛ и СВОД V-мов и $$ '!AY38</f>
        <v>0</v>
      </c>
      <c r="DN38" s="82">
        <f>' I КВАРТАЛ'!AZ38+'II КВАРТАЛ '!AZ38+' III КВАРТАЛ '!AZ38+'IV КВАРТАЛ и СВОД V-мов и $$ '!AZ38</f>
        <v>0</v>
      </c>
      <c r="DO38" s="106">
        <f>' I КВАРТАЛ'!BA38+'II КВАРТАЛ '!BA38+' III КВАРТАЛ '!BA38+'IV КВАРТАЛ и СВОД V-мов и $$ '!BA38</f>
        <v>0</v>
      </c>
      <c r="DP38" s="49">
        <f>' I КВАРТАЛ'!BB38+'II КВАРТАЛ '!BB38+' III КВАРТАЛ '!BB38+'IV КВАРТАЛ и СВОД V-мов и $$ '!BB38</f>
        <v>0</v>
      </c>
      <c r="DQ38" s="49">
        <f>' I КВАРТАЛ'!BC38+'II КВАРТАЛ '!BC38+' III КВАРТАЛ '!BC38+'IV КВАРТАЛ и СВОД V-мов и $$ '!BC38</f>
        <v>0</v>
      </c>
      <c r="DR38" s="83">
        <f t="shared" si="32"/>
        <v>52052</v>
      </c>
      <c r="DS38" s="82">
        <f>' I КВАРТАЛ'!BE38+'II КВАРТАЛ '!BE38+' III КВАРТАЛ '!BE38+'IV КВАРТАЛ и СВОД V-мов и $$ '!BE38</f>
        <v>17260</v>
      </c>
      <c r="DT38" s="82">
        <f>' I КВАРТАЛ'!BF38+'II КВАРТАЛ '!BF38+' III КВАРТАЛ '!BF38+'IV КВАРТАЛ и СВОД V-мов и $$ '!BF38</f>
        <v>34792</v>
      </c>
      <c r="DU38" s="106">
        <f>' I КВАРТАЛ'!BG38+'II КВАРТАЛ '!BG38+' III КВАРТАЛ '!BG38+'IV КВАРТАЛ и СВОД V-мов и $$ '!BG38</f>
        <v>47373257.870000005</v>
      </c>
      <c r="DV38" s="49">
        <f>' I КВАРТАЛ'!BH38+'II КВАРТАЛ '!BH38+' III КВАРТАЛ '!BH38+'IV КВАРТАЛ и СВОД V-мов и $$ '!BH38</f>
        <v>15708569.140000001</v>
      </c>
      <c r="DW38" s="49">
        <f>' I КВАРТАЛ'!BI38+'II КВАРТАЛ '!BI38+' III КВАРТАЛ '!BI38+'IV КВАРТАЛ и СВОД V-мов и $$ '!BI38</f>
        <v>31664688.73</v>
      </c>
      <c r="DY38" s="65">
        <f t="shared" si="15"/>
        <v>249888</v>
      </c>
      <c r="DZ38" s="90">
        <f t="shared" si="16"/>
        <v>79526</v>
      </c>
      <c r="EA38" s="90">
        <f t="shared" si="17"/>
        <v>170362</v>
      </c>
      <c r="EB38" s="56">
        <f t="shared" si="33"/>
        <v>1120567323.1600001</v>
      </c>
      <c r="EC38" s="49">
        <f t="shared" si="34"/>
        <v>313740514.21999997</v>
      </c>
      <c r="ED38" s="49">
        <f t="shared" si="35"/>
        <v>806826808.94000006</v>
      </c>
      <c r="EE38" s="107">
        <f t="shared" si="19"/>
        <v>0</v>
      </c>
      <c r="EF38" s="93">
        <f t="shared" si="36"/>
        <v>249888</v>
      </c>
      <c r="EG38" s="94">
        <f t="shared" si="37"/>
        <v>0</v>
      </c>
      <c r="EH38" s="151"/>
      <c r="EI38" s="152"/>
      <c r="EJ38" s="151"/>
    </row>
    <row r="39" spans="1:140" s="33" customFormat="1" ht="30" x14ac:dyDescent="0.25">
      <c r="A39" s="21" t="s">
        <v>30</v>
      </c>
      <c r="B39" s="51"/>
      <c r="C39" s="31"/>
      <c r="D39" s="31"/>
      <c r="E39" s="53"/>
      <c r="F39" s="3"/>
      <c r="G39" s="3"/>
      <c r="H39" s="51">
        <f t="shared" si="49"/>
        <v>8704</v>
      </c>
      <c r="I39" s="148">
        <v>869</v>
      </c>
      <c r="J39" s="148">
        <v>7835</v>
      </c>
      <c r="K39" s="137">
        <f t="shared" ref="K39:K46" si="81">L39+M39</f>
        <v>641310.72000000009</v>
      </c>
      <c r="L39" s="3">
        <v>64027.92</v>
      </c>
      <c r="M39" s="3">
        <v>577282.80000000005</v>
      </c>
      <c r="N39" s="51">
        <f>O39+P39</f>
        <v>8966</v>
      </c>
      <c r="O39" s="148">
        <v>1305</v>
      </c>
      <c r="P39" s="148">
        <v>7661</v>
      </c>
      <c r="Q39" s="137">
        <f t="shared" si="75"/>
        <v>2936275.3400000003</v>
      </c>
      <c r="R39" s="3">
        <v>427374.45</v>
      </c>
      <c r="S39" s="3">
        <v>2508900.89</v>
      </c>
      <c r="T39" s="51"/>
      <c r="U39" s="31"/>
      <c r="V39" s="31"/>
      <c r="W39" s="53"/>
      <c r="X39" s="3"/>
      <c r="Y39" s="3"/>
      <c r="Z39" s="51">
        <f t="shared" si="45"/>
        <v>104</v>
      </c>
      <c r="AA39" s="148">
        <v>19</v>
      </c>
      <c r="AB39" s="148">
        <v>85</v>
      </c>
      <c r="AC39" s="137">
        <f t="shared" si="71"/>
        <v>64027.6</v>
      </c>
      <c r="AD39" s="3">
        <v>11697.35</v>
      </c>
      <c r="AE39" s="3">
        <v>52330.25</v>
      </c>
      <c r="AF39" s="51"/>
      <c r="AG39" s="31"/>
      <c r="AH39" s="31"/>
      <c r="AI39" s="53"/>
      <c r="AJ39" s="3"/>
      <c r="AK39" s="3"/>
      <c r="AL39" s="51">
        <f t="shared" si="40"/>
        <v>2502</v>
      </c>
      <c r="AM39" s="148">
        <v>491</v>
      </c>
      <c r="AN39" s="148">
        <v>2011</v>
      </c>
      <c r="AO39" s="137">
        <f t="shared" si="51"/>
        <v>114352338.16</v>
      </c>
      <c r="AP39" s="3">
        <v>22440846.539999999</v>
      </c>
      <c r="AQ39" s="3">
        <v>91911491.620000005</v>
      </c>
      <c r="AR39" s="51">
        <f t="shared" si="22"/>
        <v>585</v>
      </c>
      <c r="AS39" s="31">
        <v>164</v>
      </c>
      <c r="AT39" s="31">
        <v>421</v>
      </c>
      <c r="AU39" s="137">
        <f t="shared" si="72"/>
        <v>26957499.039999999</v>
      </c>
      <c r="AV39" s="3">
        <v>7557315.9699999997</v>
      </c>
      <c r="AW39" s="3">
        <v>19400183.07</v>
      </c>
      <c r="AX39" s="51">
        <f t="shared" ref="AX39:AX42" si="82">AY39+AZ39</f>
        <v>1057</v>
      </c>
      <c r="AY39" s="31">
        <v>253</v>
      </c>
      <c r="AZ39" s="31">
        <v>804</v>
      </c>
      <c r="BA39" s="137">
        <f t="shared" ref="BA39" si="83">BB39+BC39</f>
        <v>302661.38</v>
      </c>
      <c r="BB39" s="3">
        <v>72444.02</v>
      </c>
      <c r="BC39" s="3">
        <v>230217.36</v>
      </c>
      <c r="BD39" s="51">
        <f t="shared" ref="BD39:BD42" si="84">BE39+BF39</f>
        <v>4932</v>
      </c>
      <c r="BE39" s="31">
        <v>1182</v>
      </c>
      <c r="BF39" s="31">
        <v>3750</v>
      </c>
      <c r="BG39" s="137">
        <f t="shared" si="79"/>
        <v>3588837.6799999997</v>
      </c>
      <c r="BH39" s="3">
        <v>860098.57</v>
      </c>
      <c r="BI39" s="3">
        <v>2728739.11</v>
      </c>
      <c r="BK39" s="55">
        <f t="shared" ref="BK39:BK70" si="85">E39+K39+Q39+W39+AC39+AI39+AO39+AU39+BA39+BG39</f>
        <v>148842949.91999999</v>
      </c>
      <c r="BL39" s="58">
        <f>' I КВАРТАЛ'!BK39+'II КВАРТАЛ '!BK39+' III КВАРТАЛ '!BK39+'IV КВАРТАЛ и СВОД V-мов и $$ '!BK39</f>
        <v>586070847.95999992</v>
      </c>
      <c r="BM39" s="99">
        <v>586070847.96412599</v>
      </c>
      <c r="BN39" s="99">
        <f t="shared" ref="BN39:BN70" si="86">BL39-BM39</f>
        <v>-4.1260719299316406E-3</v>
      </c>
      <c r="BO39" s="99"/>
      <c r="BP39" s="83">
        <f t="shared" si="23"/>
        <v>0</v>
      </c>
      <c r="BQ39" s="82">
        <f>' I КВАРТАЛ'!C39+'II КВАРТАЛ '!C39+' III КВАРТАЛ '!C39+'IV КВАРТАЛ и СВОД V-мов и $$ '!C39</f>
        <v>0</v>
      </c>
      <c r="BR39" s="82">
        <f>' I КВАРТАЛ'!D39+'II КВАРТАЛ '!D39+' III КВАРТАЛ '!D39+'IV КВАРТАЛ и СВОД V-мов и $$ '!D39</f>
        <v>0</v>
      </c>
      <c r="BS39" s="106">
        <f>' I КВАРТАЛ'!E39+'II КВАРТАЛ '!E39+' III КВАРТАЛ '!E39+'IV КВАРТАЛ и СВОД V-мов и $$ '!E39</f>
        <v>0</v>
      </c>
      <c r="BT39" s="49">
        <f>' I КВАРТАЛ'!F39+'II КВАРТАЛ '!F39+' III КВАРТАЛ '!F39+'IV КВАРТАЛ и СВОД V-мов и $$ '!F39</f>
        <v>0</v>
      </c>
      <c r="BU39" s="49">
        <f>' I КВАРТАЛ'!G39+'II КВАРТАЛ '!G39+' III КВАРТАЛ '!G39+'IV КВАРТАЛ и СВОД V-мов и $$ '!G39</f>
        <v>0</v>
      </c>
      <c r="BV39" s="83">
        <f t="shared" si="24"/>
        <v>33454</v>
      </c>
      <c r="BW39" s="82">
        <f>' I КВАРТАЛ'!I39+'II КВАРТАЛ '!I39+' III КВАРТАЛ '!I39+'IV КВАРТАЛ и СВОД V-мов и $$ '!I39</f>
        <v>5262</v>
      </c>
      <c r="BX39" s="82">
        <f>' I КВАРТАЛ'!J39+'II КВАРТАЛ '!J39+' III КВАРТАЛ '!J39+'IV КВАРТАЛ и СВОД V-мов и $$ '!J39</f>
        <v>28192</v>
      </c>
      <c r="BY39" s="106">
        <f>' I КВАРТАЛ'!K39+'II КВАРТАЛ '!K39+' III КВАРТАЛ '!K39+'IV КВАРТАЛ и СВОД V-мов и $$ '!K39</f>
        <v>2464890.7200000002</v>
      </c>
      <c r="BZ39" s="49">
        <f>' I КВАРТАЛ'!L39+'II КВАРТАЛ '!L39+' III КВАРТАЛ '!L39+'IV КВАРТАЛ и СВОД V-мов и $$ '!L39</f>
        <v>387704.16</v>
      </c>
      <c r="CA39" s="49">
        <f>' I КВАРТАЛ'!M39+'II КВАРТАЛ '!M39+' III КВАРТАЛ '!M39+'IV КВАРТАЛ и СВОД V-мов и $$ '!M39</f>
        <v>2077186.56</v>
      </c>
      <c r="CB39" s="83">
        <f t="shared" si="25"/>
        <v>34600</v>
      </c>
      <c r="CC39" s="82">
        <f>' I КВАРТАЛ'!O39+'II КВАРТАЛ '!O39+' III КВАРТАЛ '!O39+'IV КВАРТАЛ и СВОД V-мов и $$ '!O39</f>
        <v>5279</v>
      </c>
      <c r="CD39" s="82">
        <f>' I КВАРТАЛ'!P39+'II КВАРТАЛ '!P39+' III КВАРТАЛ '!P39+'IV КВАРТАЛ и СВОД V-мов и $$ '!P39</f>
        <v>29321</v>
      </c>
      <c r="CE39" s="106">
        <f>' I КВАРТАЛ'!Q39+'II КВАРТАЛ '!Q39+' III КВАРТАЛ '!Q39+'IV КВАРТАЛ и СВОД V-мов и $$ '!Q39</f>
        <v>11331154</v>
      </c>
      <c r="CF39" s="49">
        <f>' I КВАРТАЛ'!R39+'II КВАРТАЛ '!R39+' III КВАРТАЛ '!R39+'IV КВАРТАЛ и СВОД V-мов и $$ '!R39</f>
        <v>1728819.71</v>
      </c>
      <c r="CG39" s="49">
        <f>' I КВАРТАЛ'!S39+'II КВАРТАЛ '!S39+' III КВАРТАЛ '!S39+'IV КВАРТАЛ и СВОД V-мов и $$ '!S39</f>
        <v>9602334.290000001</v>
      </c>
      <c r="CH39" s="83">
        <f t="shared" si="26"/>
        <v>0</v>
      </c>
      <c r="CI39" s="82">
        <f>' I КВАРТАЛ'!U39+'II КВАРТАЛ '!U39+' III КВАРТАЛ '!U39+'IV КВАРТАЛ и СВОД V-мов и $$ '!U39</f>
        <v>0</v>
      </c>
      <c r="CJ39" s="82">
        <f>' I КВАРТАЛ'!V39+'II КВАРТАЛ '!V39+' III КВАРТАЛ '!V39+'IV КВАРТАЛ и СВОД V-мов и $$ '!V39</f>
        <v>0</v>
      </c>
      <c r="CK39" s="106">
        <f>' I КВАРТАЛ'!W39+'II КВАРТАЛ '!W39+' III КВАРТАЛ '!W39+'IV КВАРТАЛ и СВОД V-мов и $$ '!W39</f>
        <v>0</v>
      </c>
      <c r="CL39" s="49">
        <f>' I КВАРТАЛ'!X39+'II КВАРТАЛ '!X39+' III КВАРТАЛ '!X39+'IV КВАРТАЛ и СВОД V-мов и $$ '!X39</f>
        <v>0</v>
      </c>
      <c r="CM39" s="49">
        <f>' I КВАРТАЛ'!Y39+'II КВАРТАЛ '!Y39+' III КВАРТАЛ '!Y39+'IV КВАРТАЛ и СВОД V-мов и $$ '!Y39</f>
        <v>0</v>
      </c>
      <c r="CN39" s="83">
        <f t="shared" si="27"/>
        <v>400</v>
      </c>
      <c r="CO39" s="82">
        <f>' I КВАРТАЛ'!AA39+'II КВАРТАЛ '!AA39+' III КВАРТАЛ '!AA39+'IV КВАРТАЛ и СВОД V-мов и $$ '!AA39</f>
        <v>80</v>
      </c>
      <c r="CP39" s="82">
        <f>' I КВАРТАЛ'!AB39+'II КВАРТАЛ '!AB39+' III КВАРТАЛ '!AB39+'IV КВАРТАЛ и СВОД V-мов и $$ '!AB39</f>
        <v>320</v>
      </c>
      <c r="CQ39" s="106">
        <f>' I КВАРТАЛ'!AC39+'II КВАРТАЛ '!AC39+' III КВАРТАЛ '!AC39+'IV КВАРТАЛ и СВОД V-мов и $$ '!AC39</f>
        <v>246260</v>
      </c>
      <c r="CR39" s="49">
        <f>' I КВАРТАЛ'!AD39+'II КВАРТАЛ '!AD39+' III КВАРТАЛ '!AD39+'IV КВАРТАЛ и СВОД V-мов и $$ '!AD39</f>
        <v>49252</v>
      </c>
      <c r="CS39" s="49">
        <f>' I КВАРТАЛ'!AE39+'II КВАРТАЛ '!AE39+' III КВАРТАЛ '!AE39+'IV КВАРТАЛ и СВОД V-мов и $$ '!AE39</f>
        <v>197008</v>
      </c>
      <c r="CT39" s="83">
        <f t="shared" si="28"/>
        <v>0</v>
      </c>
      <c r="CU39" s="82">
        <f>' I КВАРТАЛ'!AG39+'II КВАРТАЛ '!AG39+' III КВАРТАЛ '!AG39+'IV КВАРТАЛ и СВОД V-мов и $$ '!AG39</f>
        <v>0</v>
      </c>
      <c r="CV39" s="82">
        <f>' I КВАРТАЛ'!AH39+'II КВАРТАЛ '!AH39+' III КВАРТАЛ '!AH39+'IV КВАРТАЛ и СВОД V-мов и $$ '!AH39</f>
        <v>0</v>
      </c>
      <c r="CW39" s="106">
        <f>' I КВАРТАЛ'!AI39+'II КВАРТАЛ '!AI39+' III КВАРТАЛ '!AI39+'IV КВАРТАЛ и СВОД V-мов и $$ '!AI39</f>
        <v>0</v>
      </c>
      <c r="CX39" s="49">
        <f>' I КВАРТАЛ'!AJ39+'II КВАРТАЛ '!AJ39+' III КВАРТАЛ '!AJ39+'IV КВАРТАЛ и СВОД V-мов и $$ '!AJ39</f>
        <v>0</v>
      </c>
      <c r="CY39" s="49">
        <f>' I КВАРТАЛ'!AK39+'II КВАРТАЛ '!AK39+' III КВАРТАЛ '!AK39+'IV КВАРТАЛ и СВОД V-мов и $$ '!AK39</f>
        <v>0</v>
      </c>
      <c r="CZ39" s="83">
        <f t="shared" si="29"/>
        <v>9816</v>
      </c>
      <c r="DA39" s="82">
        <f>' I КВАРТАЛ'!AM39+'II КВАРТАЛ '!AM39+' III КВАРТАЛ '!AM39+'IV КВАРТАЛ и СВОД V-мов и $$ '!AM39</f>
        <v>2696</v>
      </c>
      <c r="DB39" s="82">
        <f>' I КВАРТАЛ'!AN39+'II КВАРТАЛ '!AN39+' III КВАРТАЛ '!AN39+'IV КВАРТАЛ и СВОД V-мов и $$ '!AN39</f>
        <v>7120</v>
      </c>
      <c r="DC39" s="106">
        <f>' I КВАРТАЛ'!AO39+'II КВАРТАЛ '!AO39+' III КВАРТАЛ '!AO39+'IV КВАРТАЛ и СВОД V-мов и $$ '!AO39</f>
        <v>454243522.90999997</v>
      </c>
      <c r="DD39" s="49">
        <f>' I КВАРТАЛ'!AP39+'II КВАРТАЛ '!AP39+' III КВАРТАЛ '!AP39+'IV КВАРТАЛ и СВОД V-мов и $$ '!AP39</f>
        <v>125054584.67999998</v>
      </c>
      <c r="DE39" s="49">
        <f>' I КВАРТАЛ'!AQ39+'II КВАРТАЛ '!AQ39+' III КВАРТАЛ '!AQ39+'IV КВАРТАЛ и СВОД V-мов и $$ '!AQ39</f>
        <v>329188938.23000002</v>
      </c>
      <c r="DF39" s="83">
        <f t="shared" si="30"/>
        <v>2232</v>
      </c>
      <c r="DG39" s="82">
        <f>' I КВАРТАЛ'!AS39+'II КВАРТАЛ '!AS39+' III КВАРТАЛ '!AS39+'IV КВАРТАЛ и СВОД V-мов и $$ '!AS39</f>
        <v>626</v>
      </c>
      <c r="DH39" s="82">
        <f>' I КВАРТАЛ'!AT39+'II КВАРТАЛ '!AT39+' III КВАРТАЛ '!AT39+'IV КВАРТАЛ и СВОД V-мов и $$ '!AT39</f>
        <v>1606</v>
      </c>
      <c r="DI39" s="106">
        <f>' I КВАРТАЛ'!AU39+'II КВАРТАЛ '!AU39+' III КВАРТАЛ '!AU39+'IV КВАРТАЛ и СВОД V-мов и $$ '!AU39</f>
        <v>102819856.97999999</v>
      </c>
      <c r="DJ39" s="49">
        <f>' I КВАРТАЛ'!AV39+'II КВАРТАЛ '!AV39+' III КВАРТАЛ '!AV39+'IV КВАРТАЛ и СВОД V-мов и $$ '!AV39</f>
        <v>28837471.829999998</v>
      </c>
      <c r="DK39" s="49">
        <f>' I КВАРТАЛ'!AW39+'II КВАРТАЛ '!AW39+' III КВАРТАЛ '!AW39+'IV КВАРТАЛ и СВОД V-мов и $$ '!AW39</f>
        <v>73982385.150000006</v>
      </c>
      <c r="DL39" s="83">
        <f t="shared" si="31"/>
        <v>4000</v>
      </c>
      <c r="DM39" s="82">
        <f>' I КВАРТАЛ'!AY39+'II КВАРТАЛ '!AY39+' III КВАРТАЛ '!AY39+'IV КВАРТАЛ и СВОД V-мов и $$ '!AY39</f>
        <v>958</v>
      </c>
      <c r="DN39" s="82">
        <f>' I КВАРТАЛ'!AZ39+'II КВАРТАЛ '!AZ39+' III КВАРТАЛ '!AZ39+'IV КВАРТАЛ и СВОД V-мов и $$ '!AZ39</f>
        <v>3042</v>
      </c>
      <c r="DO39" s="106">
        <f>' I КВАРТАЛ'!BA39+'II КВАРТАЛ '!BA39+' III КВАРТАЛ '!BA39+'IV КВАРТАЛ и СВОД V-мов и $$ '!BA39</f>
        <v>1145360</v>
      </c>
      <c r="DP39" s="49">
        <f>' I КВАРТАЛ'!BB39+'II КВАРТАЛ '!BB39+' III КВАРТАЛ '!BB39+'IV КВАРТАЛ и СВОД V-мов и $$ '!BB39</f>
        <v>274313.72000000003</v>
      </c>
      <c r="DQ39" s="49">
        <f>' I КВАРТАЛ'!BC39+'II КВАРТАЛ '!BC39+' III КВАРТАЛ '!BC39+'IV КВАРТАЛ и СВОД V-мов и $$ '!BC39</f>
        <v>871046.27999999991</v>
      </c>
      <c r="DR39" s="83">
        <f t="shared" si="32"/>
        <v>18705</v>
      </c>
      <c r="DS39" s="82">
        <f>' I КВАРТАЛ'!BE39+'II КВАРТАЛ '!BE39+' III КВАРТАЛ '!BE39+'IV КВАРТАЛ и СВОД V-мов и $$ '!BE39</f>
        <v>4484</v>
      </c>
      <c r="DT39" s="82">
        <f>' I КВАРТАЛ'!BF39+'II КВАРТАЛ '!BF39+' III КВАРТАЛ '!BF39+'IV КВАРТАЛ и СВОД V-мов и $$ '!BF39</f>
        <v>14221</v>
      </c>
      <c r="DU39" s="106">
        <f>' I КВАРТАЛ'!BG39+'II КВАРТАЛ '!BG39+' III КВАРТАЛ '!BG39+'IV КВАРТАЛ и СВОД V-мов и $$ '!BG39</f>
        <v>13819803.35</v>
      </c>
      <c r="DV39" s="49">
        <f>' I КВАРТАЛ'!BH39+'II КВАРТАЛ '!BH39+' III КВАРТАЛ '!BH39+'IV КВАРТАЛ и СВОД V-мов и $$ '!BH39</f>
        <v>3312936.28</v>
      </c>
      <c r="DW39" s="49">
        <f>' I КВАРТАЛ'!BI39+'II КВАРТАЛ '!BI39+' III КВАРТАЛ '!BI39+'IV КВАРТАЛ и СВОД V-мов и $$ '!BI39</f>
        <v>10506867.069999998</v>
      </c>
      <c r="DY39" s="65">
        <f t="shared" ref="DY39:DY70" si="87">BP39+BV39+CB39+CH39+CN39+CT39+CZ39+DF39+DL39+DR39</f>
        <v>103207</v>
      </c>
      <c r="DZ39" s="90">
        <f t="shared" ref="DZ39:DZ70" si="88">BQ39+BW39+CC39+CI39+CO39+CU39+DA39+DG39+DM39+DS39</f>
        <v>19385</v>
      </c>
      <c r="EA39" s="90">
        <f t="shared" ref="EA39:EA70" si="89">BR39+BX39+CD39+CJ39+CP39+CV39+DB39+DH39+DN39+DT39</f>
        <v>83822</v>
      </c>
      <c r="EB39" s="56">
        <f t="shared" si="33"/>
        <v>586070847.96000004</v>
      </c>
      <c r="EC39" s="49">
        <f t="shared" si="34"/>
        <v>159645082.38</v>
      </c>
      <c r="ED39" s="49">
        <f t="shared" si="35"/>
        <v>426425765.57999998</v>
      </c>
      <c r="EE39" s="107">
        <f t="shared" ref="EE39:EE70" si="90">BL39-EB39</f>
        <v>0</v>
      </c>
      <c r="EF39" s="93">
        <f t="shared" si="36"/>
        <v>103207</v>
      </c>
      <c r="EG39" s="94">
        <f t="shared" si="37"/>
        <v>0</v>
      </c>
      <c r="EH39" s="151"/>
      <c r="EI39" s="152"/>
      <c r="EJ39" s="151"/>
    </row>
    <row r="40" spans="1:140" s="33" customFormat="1" ht="30" x14ac:dyDescent="0.25">
      <c r="A40" s="21" t="s">
        <v>46</v>
      </c>
      <c r="B40" s="51"/>
      <c r="C40" s="31"/>
      <c r="D40" s="31"/>
      <c r="E40" s="53"/>
      <c r="F40" s="3"/>
      <c r="G40" s="3"/>
      <c r="H40" s="51">
        <f t="shared" si="49"/>
        <v>2660</v>
      </c>
      <c r="I40" s="148">
        <v>636</v>
      </c>
      <c r="J40" s="148">
        <v>2024</v>
      </c>
      <c r="K40" s="137">
        <f t="shared" si="81"/>
        <v>150027.4</v>
      </c>
      <c r="L40" s="3">
        <v>35871.21</v>
      </c>
      <c r="M40" s="3">
        <v>114156.19</v>
      </c>
      <c r="N40" s="51">
        <f>O40+P40</f>
        <v>1530</v>
      </c>
      <c r="O40" s="148">
        <v>158</v>
      </c>
      <c r="P40" s="148">
        <v>1372</v>
      </c>
      <c r="Q40" s="137">
        <f t="shared" si="75"/>
        <v>416922.30000000005</v>
      </c>
      <c r="R40" s="3">
        <v>43054.720000000001</v>
      </c>
      <c r="S40" s="3">
        <v>373867.58</v>
      </c>
      <c r="T40" s="51"/>
      <c r="U40" s="31"/>
      <c r="V40" s="31"/>
      <c r="W40" s="53"/>
      <c r="X40" s="3"/>
      <c r="Y40" s="3"/>
      <c r="Z40" s="51">
        <f t="shared" si="45"/>
        <v>4870</v>
      </c>
      <c r="AA40" s="148">
        <v>1314</v>
      </c>
      <c r="AB40" s="148">
        <v>3556</v>
      </c>
      <c r="AC40" s="137">
        <f t="shared" si="71"/>
        <v>3426095.6</v>
      </c>
      <c r="AD40" s="3">
        <v>924412.65</v>
      </c>
      <c r="AE40" s="3">
        <v>2501682.9500000002</v>
      </c>
      <c r="AF40" s="51"/>
      <c r="AG40" s="31"/>
      <c r="AH40" s="31"/>
      <c r="AI40" s="53"/>
      <c r="AJ40" s="3"/>
      <c r="AK40" s="3"/>
      <c r="AL40" s="51">
        <f t="shared" si="40"/>
        <v>231</v>
      </c>
      <c r="AM40" s="148">
        <v>63</v>
      </c>
      <c r="AN40" s="148">
        <v>168</v>
      </c>
      <c r="AO40" s="137">
        <f t="shared" si="51"/>
        <v>6358350.79</v>
      </c>
      <c r="AP40" s="3">
        <v>1734095.67</v>
      </c>
      <c r="AQ40" s="3">
        <v>4624255.12</v>
      </c>
      <c r="AR40" s="51">
        <f t="shared" si="22"/>
        <v>85</v>
      </c>
      <c r="AS40" s="31">
        <v>28</v>
      </c>
      <c r="AT40" s="31">
        <v>57</v>
      </c>
      <c r="AU40" s="137">
        <f t="shared" si="72"/>
        <v>2832763.85</v>
      </c>
      <c r="AV40" s="3">
        <v>933145.74</v>
      </c>
      <c r="AW40" s="3">
        <v>1899618.11</v>
      </c>
      <c r="AX40" s="51"/>
      <c r="AY40" s="31"/>
      <c r="AZ40" s="31"/>
      <c r="BA40" s="53"/>
      <c r="BB40" s="3"/>
      <c r="BC40" s="3"/>
      <c r="BD40" s="51">
        <f t="shared" si="84"/>
        <v>175</v>
      </c>
      <c r="BE40" s="31">
        <v>61</v>
      </c>
      <c r="BF40" s="31">
        <v>114</v>
      </c>
      <c r="BG40" s="137">
        <f t="shared" si="79"/>
        <v>197663.2</v>
      </c>
      <c r="BH40" s="3">
        <v>68899.740000000005</v>
      </c>
      <c r="BI40" s="3">
        <v>128763.46</v>
      </c>
      <c r="BK40" s="55">
        <f t="shared" si="85"/>
        <v>13381823.139999999</v>
      </c>
      <c r="BL40" s="58">
        <f>' I КВАРТАЛ'!BK40+'II КВАРТАЛ '!BK40+' III КВАРТАЛ '!BK40+'IV КВАРТАЛ и СВОД V-мов и $$ '!BK40</f>
        <v>56583303.810000002</v>
      </c>
      <c r="BM40" s="99">
        <v>56583303.816103809</v>
      </c>
      <c r="BN40" s="99">
        <f t="shared" si="86"/>
        <v>-6.10380619764328E-3</v>
      </c>
      <c r="BO40" s="99"/>
      <c r="BP40" s="83">
        <f t="shared" si="23"/>
        <v>0</v>
      </c>
      <c r="BQ40" s="82">
        <f>' I КВАРТАЛ'!C40+'II КВАРТАЛ '!C40+' III КВАРТАЛ '!C40+'IV КВАРТАЛ и СВОД V-мов и $$ '!C40</f>
        <v>0</v>
      </c>
      <c r="BR40" s="82">
        <f>' I КВАРТАЛ'!D40+'II КВАРТАЛ '!D40+' III КВАРТАЛ '!D40+'IV КВАРТАЛ и СВОД V-мов и $$ '!D40</f>
        <v>0</v>
      </c>
      <c r="BS40" s="106">
        <f>' I КВАРТАЛ'!E40+'II КВАРТАЛ '!E40+' III КВАРТАЛ '!E40+'IV КВАРТАЛ и СВОД V-мов и $$ '!E40</f>
        <v>0</v>
      </c>
      <c r="BT40" s="49">
        <f>' I КВАРТАЛ'!F40+'II КВАРТАЛ '!F40+' III КВАРТАЛ '!F40+'IV КВАРТАЛ и СВОД V-мов и $$ '!F40</f>
        <v>0</v>
      </c>
      <c r="BU40" s="49">
        <f>' I КВАРТАЛ'!G40+'II КВАРТАЛ '!G40+' III КВАРТАЛ '!G40+'IV КВАРТАЛ и СВОД V-мов и $$ '!G40</f>
        <v>0</v>
      </c>
      <c r="BV40" s="83">
        <f t="shared" si="24"/>
        <v>10235</v>
      </c>
      <c r="BW40" s="82">
        <f>' I КВАРТАЛ'!I40+'II КВАРТАЛ '!I40+' III КВАРТАЛ '!I40+'IV КВАРТАЛ и СВОД V-мов и $$ '!I40</f>
        <v>2778</v>
      </c>
      <c r="BX40" s="82">
        <f>' I КВАРТАЛ'!J40+'II КВАРТАЛ '!J40+' III КВАРТАЛ '!J40+'IV КВАРТАЛ и СВОД V-мов и $$ '!J40</f>
        <v>7457</v>
      </c>
      <c r="BY40" s="106">
        <f>' I КВАРТАЛ'!K40+'II КВАРТАЛ '!K40+' III КВАРТАЛ '!K40+'IV КВАРТАЛ и СВОД V-мов и $$ '!K40</f>
        <v>573901.35</v>
      </c>
      <c r="BZ40" s="49">
        <f>' I КВАРТАЛ'!L40+'II КВАРТАЛ '!L40+' III КВАРТАЛ '!L40+'IV КВАРТАЛ и СВОД V-мов и $$ '!L40</f>
        <v>155651.22</v>
      </c>
      <c r="CA40" s="49">
        <f>' I КВАРТАЛ'!M40+'II КВАРТАЛ '!M40+' III КВАРТАЛ '!M40+'IV КВАРТАЛ и СВОД V-мов и $$ '!M40</f>
        <v>418250.13</v>
      </c>
      <c r="CB40" s="83">
        <f t="shared" si="25"/>
        <v>6660</v>
      </c>
      <c r="CC40" s="82">
        <f>' I КВАРТАЛ'!O40+'II КВАРТАЛ '!O40+' III КВАРТАЛ '!O40+'IV КВАРТАЛ и СВОД V-мов и $$ '!O40</f>
        <v>1740</v>
      </c>
      <c r="CD40" s="82">
        <f>' I КВАРТАЛ'!P40+'II КВАРТАЛ '!P40+' III КВАРТАЛ '!P40+'IV КВАРТАЛ и СВОД V-мов и $$ '!P40</f>
        <v>4920</v>
      </c>
      <c r="CE40" s="106">
        <f>' I КВАРТАЛ'!Q40+'II КВАРТАЛ '!Q40+' III КВАРТАЛ '!Q40+'IV КВАРТАЛ и СВОД V-мов и $$ '!Q40</f>
        <v>1811741.4000000001</v>
      </c>
      <c r="CF40" s="49">
        <f>' I КВАРТАЛ'!R40+'II КВАРТАЛ '!R40+' III КВАРТАЛ '!R40+'IV КВАРТАЛ и СВОД V-мов и $$ '!R40</f>
        <v>473109.48</v>
      </c>
      <c r="CG40" s="49">
        <f>' I КВАРТАЛ'!S40+'II КВАРТАЛ '!S40+' III КВАРТАЛ '!S40+'IV КВАРТАЛ и СВОД V-мов и $$ '!S40</f>
        <v>1338631.9200000002</v>
      </c>
      <c r="CH40" s="83">
        <f t="shared" si="26"/>
        <v>0</v>
      </c>
      <c r="CI40" s="82">
        <f>' I КВАРТАЛ'!U40+'II КВАРТАЛ '!U40+' III КВАРТАЛ '!U40+'IV КВАРТАЛ и СВОД V-мов и $$ '!U40</f>
        <v>0</v>
      </c>
      <c r="CJ40" s="82">
        <f>' I КВАРТАЛ'!V40+'II КВАРТАЛ '!V40+' III КВАРТАЛ '!V40+'IV КВАРТАЛ и СВОД V-мов и $$ '!V40</f>
        <v>0</v>
      </c>
      <c r="CK40" s="106">
        <f>' I КВАРТАЛ'!W40+'II КВАРТАЛ '!W40+' III КВАРТАЛ '!W40+'IV КВАРТАЛ и СВОД V-мов и $$ '!W40</f>
        <v>0</v>
      </c>
      <c r="CL40" s="49">
        <f>' I КВАРТАЛ'!X40+'II КВАРТАЛ '!X40+' III КВАРТАЛ '!X40+'IV КВАРТАЛ и СВОД V-мов и $$ '!X40</f>
        <v>0</v>
      </c>
      <c r="CM40" s="49">
        <f>' I КВАРТАЛ'!Y40+'II КВАРТАЛ '!Y40+' III КВАРТАЛ '!Y40+'IV КВАРТАЛ и СВОД V-мов и $$ '!Y40</f>
        <v>0</v>
      </c>
      <c r="CN40" s="83">
        <f t="shared" si="27"/>
        <v>21295</v>
      </c>
      <c r="CO40" s="82">
        <f>' I КВАРТАЛ'!AA40+'II КВАРТАЛ '!AA40+' III КВАРТАЛ '!AA40+'IV КВАРТАЛ и СВОД V-мов и $$ '!AA40</f>
        <v>6610</v>
      </c>
      <c r="CP40" s="82">
        <f>' I КВАРТАЛ'!AB40+'II КВАРТАЛ '!AB40+' III КВАРТАЛ '!AB40+'IV КВАРТАЛ и СВОД V-мов и $$ '!AB40</f>
        <v>14685</v>
      </c>
      <c r="CQ40" s="106">
        <f>' I КВАРТАЛ'!AC40+'II КВАРТАЛ '!AC40+' III КВАРТАЛ '!AC40+'IV КВАРТАЛ и СВОД V-мов и $$ '!AC40</f>
        <v>14924042.1</v>
      </c>
      <c r="CR40" s="49">
        <f>' I КВАРТАЛ'!AD40+'II КВАРТАЛ '!AD40+' III КВАРТАЛ '!AD40+'IV КВАРТАЛ и СВОД V-мов и $$ '!AD40</f>
        <v>4631820.45</v>
      </c>
      <c r="CS40" s="49">
        <f>' I КВАРТАЛ'!AE40+'II КВАРТАЛ '!AE40+' III КВАРТАЛ '!AE40+'IV КВАРТАЛ и СВОД V-мов и $$ '!AE40</f>
        <v>10292221.65</v>
      </c>
      <c r="CT40" s="83">
        <f t="shared" si="28"/>
        <v>0</v>
      </c>
      <c r="CU40" s="82">
        <f>' I КВАРТАЛ'!AG40+'II КВАРТАЛ '!AG40+' III КВАРТАЛ '!AG40+'IV КВАРТАЛ и СВОД V-мов и $$ '!AG40</f>
        <v>0</v>
      </c>
      <c r="CV40" s="82">
        <f>' I КВАРТАЛ'!AH40+'II КВАРТАЛ '!AH40+' III КВАРТАЛ '!AH40+'IV КВАРТАЛ и СВОД V-мов и $$ '!AH40</f>
        <v>0</v>
      </c>
      <c r="CW40" s="106">
        <f>' I КВАРТАЛ'!AI40+'II КВАРТАЛ '!AI40+' III КВАРТАЛ '!AI40+'IV КВАРТАЛ и СВОД V-мов и $$ '!AI40</f>
        <v>0</v>
      </c>
      <c r="CX40" s="49">
        <f>' I КВАРТАЛ'!AJ40+'II КВАРТАЛ '!AJ40+' III КВАРТАЛ '!AJ40+'IV КВАРТАЛ и СВОД V-мов и $$ '!AJ40</f>
        <v>0</v>
      </c>
      <c r="CY40" s="49">
        <f>' I КВАРТАЛ'!AK40+'II КВАРТАЛ '!AK40+' III КВАРТАЛ '!AK40+'IV КВАРТАЛ и СВОД V-мов и $$ '!AK40</f>
        <v>0</v>
      </c>
      <c r="CZ40" s="83">
        <f t="shared" si="29"/>
        <v>927</v>
      </c>
      <c r="DA40" s="82">
        <f>' I КВАРТАЛ'!AM40+'II КВАРТАЛ '!AM40+' III КВАРТАЛ '!AM40+'IV КВАРТАЛ и СВОД V-мов и $$ '!AM40</f>
        <v>302</v>
      </c>
      <c r="DB40" s="82">
        <f>' I КВАРТАЛ'!AN40+'II КВАРТАЛ '!AN40+' III КВАРТАЛ '!AN40+'IV КВАРТАЛ и СВОД V-мов и $$ '!AN40</f>
        <v>625</v>
      </c>
      <c r="DC40" s="106">
        <f>' I КВАРТАЛ'!AO40+'II КВАРТАЛ '!AO40+' III КВАРТАЛ '!AO40+'IV КВАРТАЛ и СВОД V-мов и $$ '!AO40</f>
        <v>27090945.189999998</v>
      </c>
      <c r="DD40" s="49">
        <f>' I КВАРТАЛ'!AP40+'II КВАРТАЛ '!AP40+' III КВАРТАЛ '!AP40+'IV КВАРТАЛ и СВОД V-мов и $$ '!AP40</f>
        <v>8857600.5999999996</v>
      </c>
      <c r="DE40" s="49">
        <f>' I КВАРТАЛ'!AQ40+'II КВАРТАЛ '!AQ40+' III КВАРТАЛ '!AQ40+'IV КВАРТАЛ и СВОД V-мов и $$ '!AQ40</f>
        <v>18233344.59</v>
      </c>
      <c r="DF40" s="83">
        <f t="shared" si="30"/>
        <v>340</v>
      </c>
      <c r="DG40" s="82">
        <f>' I КВАРТАЛ'!AS40+'II КВАРТАЛ '!AS40+' III КВАРТАЛ '!AS40+'IV КВАРТАЛ и СВОД V-мов и $$ '!AS40</f>
        <v>111</v>
      </c>
      <c r="DH40" s="82">
        <f>' I КВАРТАЛ'!AT40+'II КВАРТАЛ '!AT40+' III КВАРТАЛ '!AT40+'IV КВАРТАЛ и СВОД V-мов и $$ '!AT40</f>
        <v>229</v>
      </c>
      <c r="DI40" s="106">
        <f>' I КВАРТАЛ'!AU40+'II КВАРТАЛ '!AU40+' III КВАРТАЛ '!AU40+'IV КВАРТАЛ и СВОД V-мов и $$ '!AU40</f>
        <v>11331055.369999999</v>
      </c>
      <c r="DJ40" s="49">
        <f>' I КВАРТАЛ'!AV40+'II КВАРТАЛ '!AV40+' III КВАРТАЛ '!AV40+'IV КВАРТАЛ и СВОД V-мов и $$ '!AV40</f>
        <v>3699256.3099999996</v>
      </c>
      <c r="DK40" s="49">
        <f>' I КВАРТАЛ'!AW40+'II КВАРТАЛ '!AW40+' III КВАРТАЛ '!AW40+'IV КВАРТАЛ и СВОД V-мов и $$ '!AW40</f>
        <v>7631799.0600000005</v>
      </c>
      <c r="DL40" s="83">
        <f t="shared" si="31"/>
        <v>0</v>
      </c>
      <c r="DM40" s="82">
        <f>' I КВАРТАЛ'!AY40+'II КВАРТАЛ '!AY40+' III КВАРТАЛ '!AY40+'IV КВАРТАЛ и СВОД V-мов и $$ '!AY40</f>
        <v>0</v>
      </c>
      <c r="DN40" s="82">
        <f>' I КВАРТАЛ'!AZ40+'II КВАРТАЛ '!AZ40+' III КВАРТАЛ '!AZ40+'IV КВАРТАЛ и СВОД V-мов и $$ '!AZ40</f>
        <v>0</v>
      </c>
      <c r="DO40" s="106">
        <f>' I КВАРТАЛ'!BA40+'II КВАРТАЛ '!BA40+' III КВАРТАЛ '!BA40+'IV КВАРТАЛ и СВОД V-мов и $$ '!BA40</f>
        <v>0</v>
      </c>
      <c r="DP40" s="49">
        <f>' I КВАРТАЛ'!BB40+'II КВАРТАЛ '!BB40+' III КВАРТАЛ '!BB40+'IV КВАРТАЛ и СВОД V-мов и $$ '!BB40</f>
        <v>0</v>
      </c>
      <c r="DQ40" s="49">
        <f>' I КВАРТАЛ'!BC40+'II КВАРТАЛ '!BC40+' III КВАРТАЛ '!BC40+'IV КВАРТАЛ и СВОД V-мов и $$ '!BC40</f>
        <v>0</v>
      </c>
      <c r="DR40" s="83">
        <f t="shared" si="32"/>
        <v>752</v>
      </c>
      <c r="DS40" s="82">
        <f>' I КВАРТАЛ'!BE40+'II КВАРТАЛ '!BE40+' III КВАРТАЛ '!BE40+'IV КВАРТАЛ и СВОД V-мов и $$ '!BE40</f>
        <v>264</v>
      </c>
      <c r="DT40" s="82">
        <f>' I КВАРТАЛ'!BF40+'II КВАРТАЛ '!BF40+' III КВАРТАЛ '!BF40+'IV КВАРТАЛ и СВОД V-мов и $$ '!BF40</f>
        <v>488</v>
      </c>
      <c r="DU40" s="106">
        <f>' I КВАРТАЛ'!BG40+'II КВАРТАЛ '!BG40+' III КВАРТАЛ '!BG40+'IV КВАРТАЛ и СВОД V-мов и $$ '!BG40</f>
        <v>851618.39999999991</v>
      </c>
      <c r="DV40" s="49">
        <f>' I КВАРТАЛ'!BH40+'II КВАРТАЛ '!BH40+' III КВАРТАЛ '!BH40+'IV КВАРТАЛ и СВОД V-мов и $$ '!BH40</f>
        <v>298975.44</v>
      </c>
      <c r="DW40" s="49">
        <f>' I КВАРТАЛ'!BI40+'II КВАРТАЛ '!BI40+' III КВАРТАЛ '!BI40+'IV КВАРТАЛ и СВОД V-мов и $$ '!BI40</f>
        <v>552642.96</v>
      </c>
      <c r="DY40" s="65">
        <f t="shared" si="87"/>
        <v>40209</v>
      </c>
      <c r="DZ40" s="90">
        <f t="shared" si="88"/>
        <v>11805</v>
      </c>
      <c r="EA40" s="90">
        <f t="shared" si="89"/>
        <v>28404</v>
      </c>
      <c r="EB40" s="56">
        <f t="shared" si="33"/>
        <v>56583303.809999995</v>
      </c>
      <c r="EC40" s="49">
        <f t="shared" si="34"/>
        <v>18116413.5</v>
      </c>
      <c r="ED40" s="49">
        <f t="shared" si="35"/>
        <v>38466890.310000002</v>
      </c>
      <c r="EE40" s="107">
        <f t="shared" si="90"/>
        <v>0</v>
      </c>
      <c r="EF40" s="93">
        <f t="shared" si="36"/>
        <v>40209</v>
      </c>
      <c r="EG40" s="94">
        <f t="shared" si="37"/>
        <v>0</v>
      </c>
      <c r="EH40" s="151"/>
      <c r="EI40" s="152"/>
      <c r="EJ40" s="151"/>
    </row>
    <row r="41" spans="1:140" s="33" customFormat="1" ht="15" x14ac:dyDescent="0.25">
      <c r="A41" s="21" t="s">
        <v>89</v>
      </c>
      <c r="B41" s="51">
        <f t="shared" ref="B41:B44" si="91">C41+D41</f>
        <v>970</v>
      </c>
      <c r="C41" s="148">
        <v>219</v>
      </c>
      <c r="D41" s="148">
        <v>751</v>
      </c>
      <c r="E41" s="137">
        <f t="shared" ref="E41:E44" si="92">F41+G41</f>
        <v>1621738.14</v>
      </c>
      <c r="F41" s="3">
        <v>366145</v>
      </c>
      <c r="G41" s="3">
        <v>1255593.1399999999</v>
      </c>
      <c r="H41" s="51">
        <f t="shared" si="49"/>
        <v>1626</v>
      </c>
      <c r="I41" s="148">
        <v>351</v>
      </c>
      <c r="J41" s="148">
        <v>1275</v>
      </c>
      <c r="K41" s="137">
        <f t="shared" si="81"/>
        <v>178873.39</v>
      </c>
      <c r="L41" s="3">
        <v>38612.89</v>
      </c>
      <c r="M41" s="3">
        <v>140260.5</v>
      </c>
      <c r="N41" s="51"/>
      <c r="O41" s="32"/>
      <c r="P41" s="32"/>
      <c r="Q41" s="53"/>
      <c r="R41" s="32"/>
      <c r="S41" s="32"/>
      <c r="T41" s="51">
        <f t="shared" ref="T41:T44" si="93">U41+V41</f>
        <v>1481</v>
      </c>
      <c r="U41" s="31">
        <v>641</v>
      </c>
      <c r="V41" s="31">
        <v>840</v>
      </c>
      <c r="W41" s="137">
        <f t="shared" ref="W41:W44" si="94">X41+Y41</f>
        <v>1348929.5499999998</v>
      </c>
      <c r="X41" s="3">
        <v>583837.84</v>
      </c>
      <c r="Y41" s="3">
        <v>765091.71</v>
      </c>
      <c r="Z41" s="51">
        <f t="shared" si="45"/>
        <v>4531</v>
      </c>
      <c r="AA41" s="148">
        <v>1099</v>
      </c>
      <c r="AB41" s="148">
        <v>3432</v>
      </c>
      <c r="AC41" s="137">
        <f t="shared" si="71"/>
        <v>3020776.26</v>
      </c>
      <c r="AD41" s="3">
        <v>732693.25</v>
      </c>
      <c r="AE41" s="3">
        <v>2288083.0099999998</v>
      </c>
      <c r="AF41" s="51">
        <f t="shared" si="67"/>
        <v>1847</v>
      </c>
      <c r="AG41" s="148">
        <v>403</v>
      </c>
      <c r="AH41" s="148">
        <v>1444</v>
      </c>
      <c r="AI41" s="137">
        <f t="shared" ref="AI41:AI61" si="95">AJ41+AK41</f>
        <v>813061.38</v>
      </c>
      <c r="AJ41" s="3">
        <v>177403.21</v>
      </c>
      <c r="AK41" s="3">
        <v>635658.17000000004</v>
      </c>
      <c r="AL41" s="51">
        <f t="shared" si="40"/>
        <v>416</v>
      </c>
      <c r="AM41" s="148">
        <v>113</v>
      </c>
      <c r="AN41" s="148">
        <v>303</v>
      </c>
      <c r="AO41" s="137">
        <f t="shared" si="51"/>
        <v>5719612.5899999999</v>
      </c>
      <c r="AP41" s="3">
        <v>1553644.77</v>
      </c>
      <c r="AQ41" s="3">
        <v>4165967.82</v>
      </c>
      <c r="AR41" s="51">
        <f t="shared" si="22"/>
        <v>135</v>
      </c>
      <c r="AS41" s="31">
        <v>51</v>
      </c>
      <c r="AT41" s="31">
        <v>84</v>
      </c>
      <c r="AU41" s="137">
        <f t="shared" si="72"/>
        <v>789687.29</v>
      </c>
      <c r="AV41" s="3">
        <v>298326.31</v>
      </c>
      <c r="AW41" s="3">
        <v>491360.98</v>
      </c>
      <c r="AX41" s="51">
        <f t="shared" si="82"/>
        <v>4681</v>
      </c>
      <c r="AY41" s="31">
        <v>1384</v>
      </c>
      <c r="AZ41" s="31">
        <v>3297</v>
      </c>
      <c r="BA41" s="137">
        <f t="shared" ref="BA41:BA42" si="96">BB41+BC41</f>
        <v>843761.67</v>
      </c>
      <c r="BB41" s="3">
        <v>249469.38</v>
      </c>
      <c r="BC41" s="3">
        <v>594292.29</v>
      </c>
      <c r="BD41" s="51">
        <f t="shared" si="84"/>
        <v>80</v>
      </c>
      <c r="BE41" s="31">
        <v>24</v>
      </c>
      <c r="BF41" s="31">
        <v>56</v>
      </c>
      <c r="BG41" s="137">
        <f t="shared" si="79"/>
        <v>56105.599999999999</v>
      </c>
      <c r="BH41" s="3">
        <v>16831.68</v>
      </c>
      <c r="BI41" s="3">
        <v>39273.919999999998</v>
      </c>
      <c r="BK41" s="55">
        <f t="shared" si="85"/>
        <v>14392545.869999997</v>
      </c>
      <c r="BL41" s="58">
        <f>' I КВАРТАЛ'!BK41+'II КВАРТАЛ '!BK41+' III КВАРТАЛ '!BK41+'IV КВАРТАЛ и СВОД V-мов и $$ '!BK41</f>
        <v>57928420.43</v>
      </c>
      <c r="BM41" s="99">
        <v>57928420.438581072</v>
      </c>
      <c r="BN41" s="99">
        <f t="shared" si="86"/>
        <v>-8.5810720920562744E-3</v>
      </c>
      <c r="BO41" s="99"/>
      <c r="BP41" s="83">
        <f t="shared" si="23"/>
        <v>3892</v>
      </c>
      <c r="BQ41" s="82">
        <f>' I КВАРТАЛ'!C41+'II КВАРТАЛ '!C41+' III КВАРТАЛ '!C41+'IV КВАРТАЛ и СВОД V-мов и $$ '!C41</f>
        <v>1190</v>
      </c>
      <c r="BR41" s="82">
        <f>' I КВАРТАЛ'!D41+'II КВАРТАЛ '!D41+' III КВАРТАЛ '!D41+'IV КВАРТАЛ и СВОД V-мов и $$ '!D41</f>
        <v>2702</v>
      </c>
      <c r="BS41" s="106">
        <f>' I КВАРТАЛ'!E41+'II КВАРТАЛ '!E41+' III КВАРТАЛ '!E41+'IV КВАРТАЛ и СВОД V-мов и $$ '!E41</f>
        <v>6507015.3199999994</v>
      </c>
      <c r="BT41" s="49">
        <f>' I КВАРТАЛ'!F41+'II КВАРТАЛ '!F41+' III КВАРТАЛ '!F41+'IV КВАРТАЛ и СВОД V-мов и $$ '!F41</f>
        <v>1989555.04</v>
      </c>
      <c r="BU41" s="49">
        <f>' I КВАРТАЛ'!G41+'II КВАРТАЛ '!G41+' III КВАРТАЛ '!G41+'IV КВАРТАЛ и СВОД V-мов и $$ '!G41</f>
        <v>4517460.2799999993</v>
      </c>
      <c r="BV41" s="83">
        <f t="shared" si="24"/>
        <v>6567</v>
      </c>
      <c r="BW41" s="82">
        <f>' I КВАРТАЛ'!I41+'II КВАРТАЛ '!I41+' III КВАРТАЛ '!I41+'IV КВАРТАЛ и СВОД V-мов и $$ '!I41</f>
        <v>2194</v>
      </c>
      <c r="BX41" s="82">
        <f>' I КВАРТАЛ'!J41+'II КВАРТАЛ '!J41+' III КВАРТАЛ '!J41+'IV КВАРТАЛ и СВОД V-мов и $$ '!J41</f>
        <v>4373</v>
      </c>
      <c r="BY41" s="106">
        <f>' I КВАРТАЛ'!K41+'II КВАРТАЛ '!K41+' III КВАРТАЛ '!K41+'IV КВАРТАЛ и СВОД V-мов и $$ '!K41</f>
        <v>721370.39</v>
      </c>
      <c r="BZ41" s="49">
        <f>' I КВАРТАЛ'!L41+'II КВАРТАЛ '!L41+' III КВАРТАЛ '!L41+'IV КВАРТАЛ и СВОД V-мов и $$ '!L41</f>
        <v>240962.06</v>
      </c>
      <c r="CA41" s="49">
        <f>' I КВАРТАЛ'!M41+'II КВАРТАЛ '!M41+' III КВАРТАЛ '!M41+'IV КВАРТАЛ и СВОД V-мов и $$ '!M41</f>
        <v>480408.33</v>
      </c>
      <c r="CB41" s="83">
        <f t="shared" si="25"/>
        <v>0</v>
      </c>
      <c r="CC41" s="82">
        <f>' I КВАРТАЛ'!O41+'II КВАРТАЛ '!O41+' III КВАРТАЛ '!O41+'IV КВАРТАЛ и СВОД V-мов и $$ '!O41</f>
        <v>0</v>
      </c>
      <c r="CD41" s="82">
        <f>' I КВАРТАЛ'!P41+'II КВАРТАЛ '!P41+' III КВАРТАЛ '!P41+'IV КВАРТАЛ и СВОД V-мов и $$ '!P41</f>
        <v>0</v>
      </c>
      <c r="CE41" s="106">
        <f>' I КВАРТАЛ'!Q41+'II КВАРТАЛ '!Q41+' III КВАРТАЛ '!Q41+'IV КВАРТАЛ и СВОД V-мов и $$ '!Q41</f>
        <v>0</v>
      </c>
      <c r="CF41" s="49">
        <f>' I КВАРТАЛ'!R41+'II КВАРТАЛ '!R41+' III КВАРТАЛ '!R41+'IV КВАРТАЛ и СВОД V-мов и $$ '!R41</f>
        <v>0</v>
      </c>
      <c r="CG41" s="49">
        <f>' I КВАРТАЛ'!S41+'II КВАРТАЛ '!S41+' III КВАРТАЛ '!S41+'IV КВАРТАЛ и СВОД V-мов и $$ '!S41</f>
        <v>0</v>
      </c>
      <c r="CH41" s="83">
        <f t="shared" si="26"/>
        <v>6112</v>
      </c>
      <c r="CI41" s="82">
        <f>' I КВАРТАЛ'!U41+'II КВАРТАЛ '!U41+' III КВАРТАЛ '!U41+'IV КВАРТАЛ и СВОД V-мов и $$ '!U41</f>
        <v>2646</v>
      </c>
      <c r="CJ41" s="82">
        <f>' I КВАРТАЛ'!V41+'II КВАРТАЛ '!V41+' III КВАРТАЛ '!V41+'IV КВАРТАЛ и СВОД V-мов и $$ '!V41</f>
        <v>3466</v>
      </c>
      <c r="CK41" s="106">
        <f>' I КВАРТАЛ'!W41+'II КВАРТАЛ '!W41+' III КВАРТАЛ '!W41+'IV КВАРТАЛ и СВОД V-мов и $$ '!W41</f>
        <v>5612512.0300000003</v>
      </c>
      <c r="CL41" s="49">
        <f>' I КВАРТАЛ'!X41+'II КВАРТАЛ '!X41+' III КВАРТАЛ '!X41+'IV КВАРТАЛ и СВОД V-мов и $$ '!X41</f>
        <v>2429735.38</v>
      </c>
      <c r="CM41" s="49">
        <f>' I КВАРТАЛ'!Y41+'II КВАРТАЛ '!Y41+' III КВАРТАЛ '!Y41+'IV КВАРТАЛ и СВОД V-мов и $$ '!Y41</f>
        <v>3182776.65</v>
      </c>
      <c r="CN41" s="83">
        <f t="shared" si="27"/>
        <v>18177</v>
      </c>
      <c r="CO41" s="82">
        <f>' I КВАРТАЛ'!AA41+'II КВАРТАЛ '!AA41+' III КВАРТАЛ '!AA41+'IV КВАРТАЛ и СВОД V-мов и $$ '!AA41</f>
        <v>6662</v>
      </c>
      <c r="CP41" s="82">
        <f>' I КВАРТАЛ'!AB41+'II КВАРТАЛ '!AB41+' III КВАРТАЛ '!AB41+'IV КВАРТАЛ и СВОД V-мов и $$ '!AB41</f>
        <v>11515</v>
      </c>
      <c r="CQ41" s="106">
        <f>' I КВАРТАЛ'!AC41+'II КВАРТАЛ '!AC41+' III КВАРТАЛ '!AC41+'IV КВАРТАЛ и СВОД V-мов и $$ '!AC41</f>
        <v>12120989</v>
      </c>
      <c r="CR41" s="49">
        <f>' I КВАРТАЛ'!AD41+'II КВАРТАЛ '!AD41+' III КВАРТАЛ '!AD41+'IV КВАРТАЛ и СВОД V-мов и $$ '!AD41</f>
        <v>4442567.91</v>
      </c>
      <c r="CS41" s="49">
        <f>' I КВАРТАЛ'!AE41+'II КВАРТАЛ '!AE41+' III КВАРТАЛ '!AE41+'IV КВАРТАЛ и СВОД V-мов и $$ '!AE41</f>
        <v>7678421.0899999999</v>
      </c>
      <c r="CT41" s="83">
        <f t="shared" si="28"/>
        <v>7202</v>
      </c>
      <c r="CU41" s="82">
        <f>' I КВАРТАЛ'!AG41+'II КВАРТАЛ '!AG41+' III КВАРТАЛ '!AG41+'IV КВАРТАЛ и СВОД V-мов и $$ '!AG41</f>
        <v>2340</v>
      </c>
      <c r="CV41" s="82">
        <f>' I КВАРТАЛ'!AH41+'II КВАРТАЛ '!AH41+' III КВАРТАЛ '!AH41+'IV КВАРТАЛ и СВОД V-мов и $$ '!AH41</f>
        <v>4862</v>
      </c>
      <c r="CW41" s="106">
        <f>' I КВАРТАЛ'!AI41+'II КВАРТАЛ '!AI41+' III КВАРТАЛ '!AI41+'IV КВАРТАЛ и СВОД V-мов и $$ '!AI41</f>
        <v>3176805.66</v>
      </c>
      <c r="CX41" s="49">
        <f>' I КВАРТАЛ'!AJ41+'II КВАРТАЛ '!AJ41+' III КВАРТАЛ '!AJ41+'IV КВАРТАЛ и СВОД V-мов и $$ '!AJ41</f>
        <v>1032392.7599999999</v>
      </c>
      <c r="CY41" s="49">
        <f>' I КВАРТАЛ'!AK41+'II КВАРТАЛ '!AK41+' III КВАРТАЛ '!AK41+'IV КВАРТАЛ и СВОД V-мов и $$ '!AK41</f>
        <v>2144412.9</v>
      </c>
      <c r="CZ41" s="83">
        <f t="shared" si="29"/>
        <v>1696</v>
      </c>
      <c r="DA41" s="82">
        <f>' I КВАРТАЛ'!AM41+'II КВАРТАЛ '!AM41+' III КВАРТАЛ '!AM41+'IV КВАРТАЛ и СВОД V-мов и $$ '!AM41</f>
        <v>645</v>
      </c>
      <c r="DB41" s="82">
        <f>' I КВАРТАЛ'!AN41+'II КВАРТАЛ '!AN41+' III КВАРТАЛ '!AN41+'IV КВАРТАЛ и СВОД V-мов и $$ '!AN41</f>
        <v>1051</v>
      </c>
      <c r="DC41" s="106">
        <f>' I КВАРТАЛ'!AO41+'II КВАРТАЛ '!AO41+' III КВАРТАЛ '!AO41+'IV КВАРТАЛ и СВОД V-мов и $$ '!AO41</f>
        <v>23307702.48</v>
      </c>
      <c r="DD41" s="49">
        <f>' I КВАРТАЛ'!AP41+'II КВАРТАЛ '!AP41+' III КВАРТАЛ '!AP41+'IV КВАРТАЛ и СВОД V-мов и $$ '!AP41</f>
        <v>8863671.0800000001</v>
      </c>
      <c r="DE41" s="49">
        <f>' I КВАРТАЛ'!AQ41+'II КВАРТАЛ '!AQ41+' III КВАРТАЛ '!AQ41+'IV КВАРТАЛ и СВОД V-мов и $$ '!AQ41</f>
        <v>14444031.4</v>
      </c>
      <c r="DF41" s="83">
        <f t="shared" si="30"/>
        <v>526</v>
      </c>
      <c r="DG41" s="82">
        <f>' I КВАРТАЛ'!AS41+'II КВАРТАЛ '!AS41+' III КВАРТАЛ '!AS41+'IV КВАРТАЛ и СВОД V-мов и $$ '!AS41</f>
        <v>198</v>
      </c>
      <c r="DH41" s="82">
        <f>' I КВАРТАЛ'!AT41+'II КВАРТАЛ '!AT41+' III КВАРТАЛ '!AT41+'IV КВАРТАЛ и СВОД V-мов и $$ '!AT41</f>
        <v>328</v>
      </c>
      <c r="DI41" s="106">
        <f>' I КВАРТАЛ'!AU41+'II КВАРТАЛ '!AU41+' III КВАРТАЛ '!AU41+'IV КВАРТАЛ и СВОД V-мов и $$ '!AU41</f>
        <v>3072600.05</v>
      </c>
      <c r="DJ41" s="49">
        <f>' I КВАРТАЛ'!AV41+'II КВАРТАЛ '!AV41+' III КВАРТАЛ '!AV41+'IV КВАРТАЛ и СВОД V-мов и $$ '!AV41</f>
        <v>1156607.6300000001</v>
      </c>
      <c r="DK41" s="49">
        <f>' I КВАРТАЛ'!AW41+'II КВАРТАЛ '!AW41+' III КВАРТАЛ '!AW41+'IV КВАРТАЛ и СВОД V-мов и $$ '!AW41</f>
        <v>1915992.42</v>
      </c>
      <c r="DL41" s="83">
        <f t="shared" si="31"/>
        <v>17735</v>
      </c>
      <c r="DM41" s="82">
        <f>' I КВАРТАЛ'!AY41+'II КВАРТАЛ '!AY41+' III КВАРТАЛ '!AY41+'IV КВАРТАЛ и СВОД V-мов и $$ '!AY41</f>
        <v>5245</v>
      </c>
      <c r="DN41" s="82">
        <f>' I КВАРТАЛ'!AZ41+'II КВАРТАЛ '!AZ41+' III КВАРТАЛ '!AZ41+'IV КВАРТАЛ и СВОД V-мов и $$ '!AZ41</f>
        <v>12490</v>
      </c>
      <c r="DO41" s="106">
        <f>' I КВАРТАЛ'!BA41+'II КВАРТАЛ '!BA41+' III КВАРТАЛ '!BA41+'IV КВАРТАЛ и СВОД V-мов и $$ '!BA41</f>
        <v>3177989.9</v>
      </c>
      <c r="DP41" s="49">
        <f>' I КВАРТАЛ'!BB41+'II КВАРТАЛ '!BB41+' III КВАРТАЛ '!BB41+'IV КВАРТАЛ и СВОД V-мов и $$ '!BB41</f>
        <v>939867.88</v>
      </c>
      <c r="DQ41" s="49">
        <f>' I КВАРТАЛ'!BC41+'II КВАРТАЛ '!BC41+' III КВАРТАЛ '!BC41+'IV КВАРТАЛ и СВОД V-мов и $$ '!BC41</f>
        <v>2238122.02</v>
      </c>
      <c r="DR41" s="83">
        <f t="shared" si="32"/>
        <v>330</v>
      </c>
      <c r="DS41" s="82">
        <f>' I КВАРТАЛ'!BE41+'II КВАРТАЛ '!BE41+' III КВАРТАЛ '!BE41+'IV КВАРТАЛ и СВОД V-мов и $$ '!BE41</f>
        <v>98</v>
      </c>
      <c r="DT41" s="82">
        <f>' I КВАРТАЛ'!BF41+'II КВАРТАЛ '!BF41+' III КВАРТАЛ '!BF41+'IV КВАРТАЛ и СВОД V-мов и $$ '!BF41</f>
        <v>232</v>
      </c>
      <c r="DU41" s="106">
        <f>' I КВАРТАЛ'!BG41+'II КВАРТАЛ '!BG41+' III КВАРТАЛ '!BG41+'IV КВАРТАЛ и СВОД V-мов и $$ '!BG41</f>
        <v>231435.6</v>
      </c>
      <c r="DV41" s="49">
        <f>' I КВАРТАЛ'!BH41+'II КВАРТАЛ '!BH41+' III КВАРТАЛ '!BH41+'IV КВАРТАЛ и СВОД V-мов и $$ '!BH41</f>
        <v>68729.36</v>
      </c>
      <c r="DW41" s="49">
        <f>' I КВАРТАЛ'!BI41+'II КВАРТАЛ '!BI41+' III КВАРТАЛ '!BI41+'IV КВАРТАЛ и СВОД V-мов и $$ '!BI41</f>
        <v>162706.23999999999</v>
      </c>
      <c r="DY41" s="65">
        <f t="shared" si="87"/>
        <v>62237</v>
      </c>
      <c r="DZ41" s="90">
        <f t="shared" si="88"/>
        <v>21218</v>
      </c>
      <c r="EA41" s="90">
        <f t="shared" si="89"/>
        <v>41019</v>
      </c>
      <c r="EB41" s="56">
        <f t="shared" si="33"/>
        <v>57928420.429999992</v>
      </c>
      <c r="EC41" s="49">
        <f t="shared" si="34"/>
        <v>21164089.099999998</v>
      </c>
      <c r="ED41" s="49">
        <f t="shared" si="35"/>
        <v>36764331.330000006</v>
      </c>
      <c r="EE41" s="107">
        <f t="shared" si="90"/>
        <v>0</v>
      </c>
      <c r="EF41" s="93">
        <f t="shared" si="36"/>
        <v>62237</v>
      </c>
      <c r="EG41" s="94">
        <f t="shared" si="37"/>
        <v>0</v>
      </c>
      <c r="EH41" s="151"/>
      <c r="EI41" s="152"/>
      <c r="EJ41" s="151"/>
    </row>
    <row r="42" spans="1:140" s="33" customFormat="1" ht="15" x14ac:dyDescent="0.25">
      <c r="A42" s="21" t="s">
        <v>90</v>
      </c>
      <c r="B42" s="51">
        <f t="shared" si="91"/>
        <v>894</v>
      </c>
      <c r="C42" s="148">
        <v>393</v>
      </c>
      <c r="D42" s="148">
        <v>501</v>
      </c>
      <c r="E42" s="137">
        <f t="shared" si="92"/>
        <v>1494674.12</v>
      </c>
      <c r="F42" s="3">
        <v>657054.73</v>
      </c>
      <c r="G42" s="3">
        <v>837619.39</v>
      </c>
      <c r="H42" s="51">
        <f t="shared" si="49"/>
        <v>1140</v>
      </c>
      <c r="I42" s="148">
        <v>385</v>
      </c>
      <c r="J42" s="148">
        <v>755</v>
      </c>
      <c r="K42" s="137">
        <f t="shared" si="81"/>
        <v>239254.49</v>
      </c>
      <c r="L42" s="3">
        <v>80800.86</v>
      </c>
      <c r="M42" s="3">
        <v>158453.63</v>
      </c>
      <c r="N42" s="51"/>
      <c r="O42" s="32"/>
      <c r="P42" s="32"/>
      <c r="Q42" s="53"/>
      <c r="R42" s="32"/>
      <c r="S42" s="32"/>
      <c r="T42" s="51">
        <f t="shared" si="93"/>
        <v>1384</v>
      </c>
      <c r="U42" s="31">
        <v>670</v>
      </c>
      <c r="V42" s="31">
        <v>714</v>
      </c>
      <c r="W42" s="137">
        <f t="shared" si="94"/>
        <v>1286428.33</v>
      </c>
      <c r="X42" s="3">
        <v>622765.16</v>
      </c>
      <c r="Y42" s="3">
        <v>663663.17000000004</v>
      </c>
      <c r="Z42" s="51">
        <f t="shared" si="45"/>
        <v>3989</v>
      </c>
      <c r="AA42" s="148">
        <v>1345</v>
      </c>
      <c r="AB42" s="148">
        <v>2644</v>
      </c>
      <c r="AC42" s="137">
        <f t="shared" si="71"/>
        <v>2778014.6</v>
      </c>
      <c r="AD42" s="3">
        <v>936683.29</v>
      </c>
      <c r="AE42" s="3">
        <v>1841331.31</v>
      </c>
      <c r="AF42" s="51">
        <f t="shared" ref="AF42:AF61" si="97">AG42+AH42</f>
        <v>1683</v>
      </c>
      <c r="AG42" s="148">
        <v>533</v>
      </c>
      <c r="AH42" s="148">
        <v>1150</v>
      </c>
      <c r="AI42" s="137">
        <f t="shared" si="95"/>
        <v>889058.44</v>
      </c>
      <c r="AJ42" s="3">
        <v>281561.59000000003</v>
      </c>
      <c r="AK42" s="3">
        <v>607496.85</v>
      </c>
      <c r="AL42" s="51">
        <f t="shared" si="40"/>
        <v>372</v>
      </c>
      <c r="AM42" s="148">
        <v>119</v>
      </c>
      <c r="AN42" s="148">
        <v>253</v>
      </c>
      <c r="AO42" s="137">
        <f t="shared" si="51"/>
        <v>4811282.2299999995</v>
      </c>
      <c r="AP42" s="3">
        <v>1539092.97</v>
      </c>
      <c r="AQ42" s="3">
        <v>3272189.26</v>
      </c>
      <c r="AR42" s="51">
        <f t="shared" si="22"/>
        <v>125</v>
      </c>
      <c r="AS42" s="31">
        <v>55</v>
      </c>
      <c r="AT42" s="31">
        <v>70</v>
      </c>
      <c r="AU42" s="137">
        <f t="shared" si="72"/>
        <v>770931.94</v>
      </c>
      <c r="AV42" s="3">
        <v>339210.05</v>
      </c>
      <c r="AW42" s="3">
        <v>431721.89</v>
      </c>
      <c r="AX42" s="51">
        <f t="shared" si="82"/>
        <v>1905</v>
      </c>
      <c r="AY42" s="31">
        <v>917</v>
      </c>
      <c r="AZ42" s="31">
        <v>988</v>
      </c>
      <c r="BA42" s="137">
        <f t="shared" si="96"/>
        <v>189433.2</v>
      </c>
      <c r="BB42" s="3">
        <v>91186.48</v>
      </c>
      <c r="BC42" s="3">
        <v>98246.720000000001</v>
      </c>
      <c r="BD42" s="51">
        <f t="shared" si="84"/>
        <v>155</v>
      </c>
      <c r="BE42" s="31">
        <v>75</v>
      </c>
      <c r="BF42" s="31">
        <v>80</v>
      </c>
      <c r="BG42" s="137">
        <f t="shared" si="79"/>
        <v>108704.6</v>
      </c>
      <c r="BH42" s="3">
        <v>52599</v>
      </c>
      <c r="BI42" s="3">
        <v>56105.599999999999</v>
      </c>
      <c r="BK42" s="55">
        <f t="shared" si="85"/>
        <v>12567781.949999999</v>
      </c>
      <c r="BL42" s="58">
        <f>' I КВАРТАЛ'!BK42+'II КВАРТАЛ '!BK42+' III КВАРТАЛ '!BK42+'IV КВАРТАЛ и СВОД V-мов и $$ '!BK42</f>
        <v>51087739</v>
      </c>
      <c r="BM42" s="99">
        <v>51087739.012989335</v>
      </c>
      <c r="BN42" s="99">
        <f t="shared" si="86"/>
        <v>-1.2989334762096405E-2</v>
      </c>
      <c r="BO42" s="99"/>
      <c r="BP42" s="83">
        <f t="shared" si="23"/>
        <v>3579</v>
      </c>
      <c r="BQ42" s="82">
        <f>' I КВАРТАЛ'!C42+'II КВАРТАЛ '!C42+' III КВАРТАЛ '!C42+'IV КВАРТАЛ и СВОД V-мов и $$ '!C42</f>
        <v>2180</v>
      </c>
      <c r="BR42" s="82">
        <f>' I КВАРТАЛ'!D42+'II КВАРТАЛ '!D42+' III КВАРТАЛ '!D42+'IV КВАРТАЛ и СВОД V-мов и $$ '!D42</f>
        <v>1399</v>
      </c>
      <c r="BS42" s="106">
        <f>' I КВАРТАЛ'!E42+'II КВАРТАЛ '!E42+' III КВАРТАЛ '!E42+'IV КВАРТАЛ и СВОД V-мов и $$ '!E42</f>
        <v>5983712.1900000004</v>
      </c>
      <c r="BT42" s="49">
        <f>' I КВАРТАЛ'!F42+'II КВАРТАЛ '!F42+' III КВАРТАЛ '!F42+'IV КВАРТАЛ и СВОД V-мов и $$ '!F42</f>
        <v>3644731.09</v>
      </c>
      <c r="BU42" s="49">
        <f>' I КВАРТАЛ'!G42+'II КВАРТАЛ '!G42+' III КВАРТАЛ '!G42+'IV КВАРТАЛ и СВОД V-мов и $$ '!G42</f>
        <v>2338981.1</v>
      </c>
      <c r="BV42" s="83">
        <f t="shared" si="24"/>
        <v>4595</v>
      </c>
      <c r="BW42" s="82">
        <f>' I КВАРТАЛ'!I42+'II КВАРТАЛ '!I42+' III КВАРТАЛ '!I42+'IV КВАРТАЛ и СВОД V-мов и $$ '!I42</f>
        <v>2146</v>
      </c>
      <c r="BX42" s="82">
        <f>' I КВАРТАЛ'!J42+'II КВАРТАЛ '!J42+' III КВАРТАЛ '!J42+'IV КВАРТАЛ и СВОД V-мов и $$ '!J42</f>
        <v>2449</v>
      </c>
      <c r="BY42" s="106">
        <f>' I КВАРТАЛ'!K42+'II КВАРТАЛ '!K42+' III КВАРТАЛ '!K42+'IV КВАРТАЛ и СВОД V-мов и $$ '!K42</f>
        <v>961341.49</v>
      </c>
      <c r="BZ42" s="49">
        <f>' I КВАРТАЛ'!L42+'II КВАРТАЛ '!L42+' III КВАРТАЛ '!L42+'IV КВАРТАЛ и СВОД V-мов и $$ '!L42</f>
        <v>448807.64</v>
      </c>
      <c r="CA42" s="49">
        <f>' I КВАРТАЛ'!M42+'II КВАРТАЛ '!M42+' III КВАРТАЛ '!M42+'IV КВАРТАЛ и СВОД V-мов и $$ '!M42</f>
        <v>512533.85000000003</v>
      </c>
      <c r="CB42" s="83">
        <f t="shared" si="25"/>
        <v>0</v>
      </c>
      <c r="CC42" s="82">
        <f>' I КВАРТАЛ'!O42+'II КВАРТАЛ '!O42+' III КВАРТАЛ '!O42+'IV КВАРТАЛ и СВОД V-мов и $$ '!O42</f>
        <v>0</v>
      </c>
      <c r="CD42" s="82">
        <f>' I КВАРТАЛ'!P42+'II КВАРТАЛ '!P42+' III КВАРТАЛ '!P42+'IV КВАРТАЛ и СВОД V-мов и $$ '!P42</f>
        <v>0</v>
      </c>
      <c r="CE42" s="106">
        <f>' I КВАРТАЛ'!Q42+'II КВАРТАЛ '!Q42+' III КВАРТАЛ '!Q42+'IV КВАРТАЛ и СВОД V-мов и $$ '!Q42</f>
        <v>0</v>
      </c>
      <c r="CF42" s="49">
        <f>' I КВАРТАЛ'!R42+'II КВАРТАЛ '!R42+' III КВАРТАЛ '!R42+'IV КВАРТАЛ и СВОД V-мов и $$ '!R42</f>
        <v>0</v>
      </c>
      <c r="CG42" s="49">
        <f>' I КВАРТАЛ'!S42+'II КВАРТАЛ '!S42+' III КВАРТАЛ '!S42+'IV КВАРТАЛ и СВОД V-мов и $$ '!S42</f>
        <v>0</v>
      </c>
      <c r="CH42" s="83">
        <f t="shared" si="26"/>
        <v>5711</v>
      </c>
      <c r="CI42" s="82">
        <f>' I КВАРТАЛ'!U42+'II КВАРТАЛ '!U42+' III КВАРТАЛ '!U42+'IV КВАРТАЛ и СВОД V-мов и $$ '!U42</f>
        <v>2765</v>
      </c>
      <c r="CJ42" s="82">
        <f>' I КВАРТАЛ'!V42+'II КВАРТАЛ '!V42+' III КВАРТАЛ '!V42+'IV КВАРТАЛ и СВОД V-мов и $$ '!V42</f>
        <v>2946</v>
      </c>
      <c r="CK42" s="106">
        <f>' I КВАРТАЛ'!W42+'II КВАРТАЛ '!W42+' III КВАРТАЛ '!W42+'IV КВАРТАЛ и СВОД V-мов и $$ '!W42</f>
        <v>5353194.959999999</v>
      </c>
      <c r="CL42" s="49">
        <f>' I КВАРТАЛ'!X42+'II КВАРТАЛ '!X42+' III КВАРТАЛ '!X42+'IV КВАРТАЛ и СВОД V-мов и $$ '!X42</f>
        <v>2591770.9</v>
      </c>
      <c r="CM42" s="49">
        <f>' I КВАРТАЛ'!Y42+'II КВАРТАЛ '!Y42+' III КВАРТАЛ '!Y42+'IV КВАРТАЛ и СВОД V-мов и $$ '!Y42</f>
        <v>2761424.0599999996</v>
      </c>
      <c r="CN42" s="83">
        <f t="shared" si="27"/>
        <v>16008</v>
      </c>
      <c r="CO42" s="82">
        <f>' I КВАРТАЛ'!AA42+'II КВАРТАЛ '!AA42+' III КВАРТАЛ '!AA42+'IV КВАРТАЛ и СВОД V-мов и $$ '!AA42</f>
        <v>7471</v>
      </c>
      <c r="CP42" s="82">
        <f>' I КВАРТАЛ'!AB42+'II КВАРТАЛ '!AB42+' III КВАРТАЛ '!AB42+'IV КВАРТАЛ и СВОД V-мов и $$ '!AB42</f>
        <v>8537</v>
      </c>
      <c r="CQ42" s="106">
        <f>' I КВАРТАЛ'!AC42+'II КВАРТАЛ '!AC42+' III КВАРТАЛ '!AC42+'IV КВАРТАЛ и СВОД V-мов и $$ '!AC42</f>
        <v>11165605.73</v>
      </c>
      <c r="CR42" s="49">
        <f>' I КВАРТАЛ'!AD42+'II КВАРТАЛ '!AD42+' III КВАРТАЛ '!AD42+'IV КВАРТАЛ и СВОД V-мов и $$ '!AD42</f>
        <v>5211736.88</v>
      </c>
      <c r="CS42" s="49">
        <f>' I КВАРТАЛ'!AE42+'II КВАРТАЛ '!AE42+' III КВАРТАЛ '!AE42+'IV КВАРТАЛ и СВОД V-мов и $$ '!AE42</f>
        <v>5953868.8499999996</v>
      </c>
      <c r="CT42" s="83">
        <f t="shared" si="28"/>
        <v>6757</v>
      </c>
      <c r="CU42" s="82">
        <f>' I КВАРТАЛ'!AG42+'II КВАРТАЛ '!AG42+' III КВАРТАЛ '!AG42+'IV КВАРТАЛ и СВОД V-мов и $$ '!AG42</f>
        <v>2839</v>
      </c>
      <c r="CV42" s="82">
        <f>' I КВАРТАЛ'!AH42+'II КВАРТАЛ '!AH42+' III КВАРТАЛ '!AH42+'IV КВАРТАЛ и СВОД V-мов и $$ '!AH42</f>
        <v>3918</v>
      </c>
      <c r="CW42" s="106">
        <f>' I КВАРТАЛ'!AI42+'II КВАРТАЛ '!AI42+' III КВАРТАЛ '!AI42+'IV КВАРТАЛ и СВОД V-мов и $$ '!AI42</f>
        <v>3569731.61</v>
      </c>
      <c r="CX42" s="49">
        <f>' I КВАРТАЛ'!AJ42+'II КВАРТАЛ '!AJ42+' III КВАРТАЛ '!AJ42+'IV КВАРТАЛ и СВОД V-мов и $$ '!AJ42</f>
        <v>1499855.68</v>
      </c>
      <c r="CY42" s="49">
        <f>' I КВАРТАЛ'!AK42+'II КВАРТАЛ '!AK42+' III КВАРТАЛ '!AK42+'IV КВАРТАЛ и СВОД V-мов и $$ '!AK42</f>
        <v>2069875.9300000002</v>
      </c>
      <c r="CZ42" s="83">
        <f t="shared" si="29"/>
        <v>1520</v>
      </c>
      <c r="DA42" s="82">
        <f>' I КВАРТАЛ'!AM42+'II КВАРТАЛ '!AM42+' III КВАРТАЛ '!AM42+'IV КВАРТАЛ и СВОД V-мов и $$ '!AM42</f>
        <v>719</v>
      </c>
      <c r="DB42" s="82">
        <f>' I КВАРТАЛ'!AN42+'II КВАРТАЛ '!AN42+' III КВАРТАЛ '!AN42+'IV КВАРТАЛ и СВОД V-мов и $$ '!AN42</f>
        <v>801</v>
      </c>
      <c r="DC42" s="106">
        <f>' I КВАРТАЛ'!AO42+'II КВАРТАЛ '!AO42+' III КВАРТАЛ '!AO42+'IV КВАРТАЛ и СВОД V-мов и $$ '!AO42</f>
        <v>19615937.869999997</v>
      </c>
      <c r="DD42" s="49">
        <f>' I КВАРТАЛ'!AP42+'II КВАРТАЛ '!AP42+' III КВАРТАЛ '!AP42+'IV КВАРТАЛ и СВОД V-мов и $$ '!AP42</f>
        <v>9277587.6600000001</v>
      </c>
      <c r="DE42" s="49">
        <f>' I КВАРТАЛ'!AQ42+'II КВАРТАЛ '!AQ42+' III КВАРТАЛ '!AQ42+'IV КВАРТАЛ и СВОД V-мов и $$ '!AQ42</f>
        <v>10338350.210000001</v>
      </c>
      <c r="DF42" s="83">
        <f t="shared" si="30"/>
        <v>526</v>
      </c>
      <c r="DG42" s="82">
        <f>' I КВАРТАЛ'!AS42+'II КВАРТАЛ '!AS42+' III КВАРТАЛ '!AS42+'IV КВАРТАЛ и СВОД V-мов и $$ '!AS42</f>
        <v>233</v>
      </c>
      <c r="DH42" s="82">
        <f>' I КВАРТАЛ'!AT42+'II КВАРТАЛ '!AT42+' III КВАРТАЛ '!AT42+'IV КВАРТАЛ и СВОД V-мов и $$ '!AT42</f>
        <v>293</v>
      </c>
      <c r="DI42" s="106">
        <f>' I КВАРТАЛ'!AU42+'II КВАРТАЛ '!AU42+' III КВАРТАЛ '!AU42+'IV КВАРТАЛ и СВОД V-мов и $$ '!AU42</f>
        <v>3236855.59</v>
      </c>
      <c r="DJ42" s="49">
        <f>' I КВАРТАЛ'!AV42+'II КВАРТАЛ '!AV42+' III КВАРТАЛ '!AV42+'IV КВАРТАЛ и СВОД V-мов и $$ '!AV42</f>
        <v>1433806.89</v>
      </c>
      <c r="DK42" s="49">
        <f>' I КВАРТАЛ'!AW42+'II КВАРТАЛ '!AW42+' III КВАРТАЛ '!AW42+'IV КВАРТАЛ и СВОД V-мов и $$ '!AW42</f>
        <v>1803048.7000000002</v>
      </c>
      <c r="DL42" s="83">
        <f t="shared" si="31"/>
        <v>7631</v>
      </c>
      <c r="DM42" s="82">
        <f>' I КВАРТАЛ'!AY42+'II КВАРТАЛ '!AY42+' III КВАРТАЛ '!AY42+'IV КВАРТАЛ и СВОД V-мов и $$ '!AY42</f>
        <v>3674</v>
      </c>
      <c r="DN42" s="82">
        <f>' I КВАРТАЛ'!AZ42+'II КВАРТАЛ '!AZ42+' III КВАРТАЛ '!AZ42+'IV КВАРТАЛ и СВОД V-мов и $$ '!AZ42</f>
        <v>3957</v>
      </c>
      <c r="DO42" s="106">
        <f>' I КВАРТАЛ'!BA42+'II КВАРТАЛ '!BA42+' III КВАРТАЛ '!BA42+'IV КВАРТАЛ и СВОД V-мов и $$ '!BA42</f>
        <v>758826.6399999999</v>
      </c>
      <c r="DP42" s="49">
        <f>' I КВАРТАЛ'!BB42+'II КВАРТАЛ '!BB42+' III КВАРТАЛ '!BB42+'IV КВАРТАЛ и СВОД V-мов и $$ '!BB42</f>
        <v>365342.56</v>
      </c>
      <c r="DQ42" s="49">
        <f>' I КВАРТАЛ'!BC42+'II КВАРТАЛ '!BC42+' III КВАРТАЛ '!BC42+'IV КВАРТАЛ и СВОД V-мов и $$ '!BC42</f>
        <v>393484.07999999996</v>
      </c>
      <c r="DR42" s="83">
        <f t="shared" si="32"/>
        <v>631</v>
      </c>
      <c r="DS42" s="82">
        <f>' I КВАРТАЛ'!BE42+'II КВАРТАЛ '!BE42+' III КВАРТАЛ '!BE42+'IV КВАРТАЛ и СВОД V-мов и $$ '!BE42</f>
        <v>305</v>
      </c>
      <c r="DT42" s="82">
        <f>' I КВАРТАЛ'!BF42+'II КВАРТАЛ '!BF42+' III КВАРТАЛ '!BF42+'IV КВАРТАЛ и СВОД V-мов и $$ '!BF42</f>
        <v>326</v>
      </c>
      <c r="DU42" s="106">
        <f>' I КВАРТАЛ'!BG42+'II КВАРТАЛ '!BG42+' III КВАРТАЛ '!BG42+'IV КВАРТАЛ и СВОД V-мов и $$ '!BG42</f>
        <v>442532.92000000004</v>
      </c>
      <c r="DV42" s="49">
        <f>' I КВАРТАЛ'!BH42+'II КВАРТАЛ '!BH42+' III КВАРТАЛ '!BH42+'IV КВАРТАЛ и СВОД V-мов и $$ '!BH42</f>
        <v>213902.6</v>
      </c>
      <c r="DW42" s="49">
        <f>' I КВАРТАЛ'!BI42+'II КВАРТАЛ '!BI42+' III КВАРТАЛ '!BI42+'IV КВАРТАЛ и СВОД V-мов и $$ '!BI42</f>
        <v>228630.32</v>
      </c>
      <c r="DY42" s="65">
        <f t="shared" si="87"/>
        <v>46958</v>
      </c>
      <c r="DZ42" s="90">
        <f t="shared" si="88"/>
        <v>22332</v>
      </c>
      <c r="EA42" s="90">
        <f t="shared" si="89"/>
        <v>24626</v>
      </c>
      <c r="EB42" s="56">
        <f t="shared" si="33"/>
        <v>51087739</v>
      </c>
      <c r="EC42" s="49">
        <f t="shared" si="34"/>
        <v>24687541.900000002</v>
      </c>
      <c r="ED42" s="49">
        <f t="shared" si="35"/>
        <v>26400197.099999998</v>
      </c>
      <c r="EE42" s="107">
        <f t="shared" si="90"/>
        <v>0</v>
      </c>
      <c r="EF42" s="93">
        <f t="shared" si="36"/>
        <v>46958</v>
      </c>
      <c r="EG42" s="94">
        <f t="shared" si="37"/>
        <v>0</v>
      </c>
      <c r="EH42" s="151"/>
      <c r="EI42" s="152"/>
      <c r="EJ42" s="151"/>
    </row>
    <row r="43" spans="1:140" s="33" customFormat="1" ht="15" x14ac:dyDescent="0.25">
      <c r="A43" s="21" t="s">
        <v>39</v>
      </c>
      <c r="B43" s="51">
        <f t="shared" si="91"/>
        <v>366</v>
      </c>
      <c r="C43" s="148">
        <v>27</v>
      </c>
      <c r="D43" s="148">
        <v>339</v>
      </c>
      <c r="E43" s="137">
        <f t="shared" si="92"/>
        <v>611913.56000000006</v>
      </c>
      <c r="F43" s="3">
        <v>45141.16</v>
      </c>
      <c r="G43" s="3">
        <v>566772.4</v>
      </c>
      <c r="H43" s="51">
        <f t="shared" si="49"/>
        <v>555</v>
      </c>
      <c r="I43" s="148">
        <v>16</v>
      </c>
      <c r="J43" s="148">
        <v>539</v>
      </c>
      <c r="K43" s="137">
        <f t="shared" si="81"/>
        <v>87135.67</v>
      </c>
      <c r="L43" s="3">
        <v>2512.02</v>
      </c>
      <c r="M43" s="3">
        <v>84623.65</v>
      </c>
      <c r="N43" s="51"/>
      <c r="O43" s="31"/>
      <c r="P43" s="31"/>
      <c r="Q43" s="53"/>
      <c r="R43" s="3"/>
      <c r="S43" s="3"/>
      <c r="T43" s="51">
        <f t="shared" si="93"/>
        <v>462</v>
      </c>
      <c r="U43" s="31">
        <v>28</v>
      </c>
      <c r="V43" s="31">
        <v>434</v>
      </c>
      <c r="W43" s="137">
        <f t="shared" si="94"/>
        <v>527269.67000000004</v>
      </c>
      <c r="X43" s="3">
        <v>31955.74</v>
      </c>
      <c r="Y43" s="3">
        <v>495313.93</v>
      </c>
      <c r="Z43" s="51">
        <f t="shared" si="45"/>
        <v>1941</v>
      </c>
      <c r="AA43" s="148">
        <v>121</v>
      </c>
      <c r="AB43" s="148">
        <v>1820</v>
      </c>
      <c r="AC43" s="137">
        <f t="shared" si="71"/>
        <v>1478009.23</v>
      </c>
      <c r="AD43" s="3">
        <v>92137.62</v>
      </c>
      <c r="AE43" s="3">
        <v>1385871.61</v>
      </c>
      <c r="AF43" s="51">
        <f t="shared" si="97"/>
        <v>543</v>
      </c>
      <c r="AG43" s="148">
        <v>26</v>
      </c>
      <c r="AH43" s="148">
        <v>517</v>
      </c>
      <c r="AI43" s="137">
        <f t="shared" si="95"/>
        <v>202139.38999999998</v>
      </c>
      <c r="AJ43" s="3">
        <v>9678.8700000000008</v>
      </c>
      <c r="AK43" s="3">
        <v>192460.52</v>
      </c>
      <c r="AL43" s="51">
        <f t="shared" si="40"/>
        <v>95</v>
      </c>
      <c r="AM43" s="148">
        <v>13</v>
      </c>
      <c r="AN43" s="148">
        <v>82</v>
      </c>
      <c r="AO43" s="137">
        <f t="shared" si="51"/>
        <v>1459628.2100000002</v>
      </c>
      <c r="AP43" s="3">
        <v>199738.6</v>
      </c>
      <c r="AQ43" s="3">
        <v>1259889.6100000001</v>
      </c>
      <c r="AR43" s="51">
        <f t="shared" si="22"/>
        <v>62</v>
      </c>
      <c r="AS43" s="31">
        <v>3</v>
      </c>
      <c r="AT43" s="31">
        <v>59</v>
      </c>
      <c r="AU43" s="137">
        <f t="shared" si="72"/>
        <v>392527.76</v>
      </c>
      <c r="AV43" s="3">
        <v>18993.28</v>
      </c>
      <c r="AW43" s="3">
        <v>373534.48</v>
      </c>
      <c r="AX43" s="51"/>
      <c r="AY43" s="31"/>
      <c r="AZ43" s="31"/>
      <c r="BA43" s="53"/>
      <c r="BB43" s="32"/>
      <c r="BC43" s="32"/>
      <c r="BD43" s="51">
        <f t="shared" ref="BD43:BD44" si="98">BE43+BF43</f>
        <v>6</v>
      </c>
      <c r="BE43" s="31">
        <v>2</v>
      </c>
      <c r="BF43" s="31">
        <v>4</v>
      </c>
      <c r="BG43" s="137">
        <f t="shared" si="79"/>
        <v>4207.92</v>
      </c>
      <c r="BH43" s="3">
        <v>1402.64</v>
      </c>
      <c r="BI43" s="3">
        <v>2805.28</v>
      </c>
      <c r="BK43" s="55">
        <f t="shared" si="85"/>
        <v>4762831.41</v>
      </c>
      <c r="BL43" s="58">
        <f>' I КВАРТАЛ'!BK43+'II КВАРТАЛ '!BK43+' III КВАРТАЛ '!BK43+'IV КВАРТАЛ и СВОД V-мов и $$ '!BK43</f>
        <v>19319006.469999999</v>
      </c>
      <c r="BM43" s="99">
        <v>19319006.485777687</v>
      </c>
      <c r="BN43" s="99">
        <f t="shared" si="86"/>
        <v>-1.5777688473463058E-2</v>
      </c>
      <c r="BO43" s="99"/>
      <c r="BP43" s="83">
        <f t="shared" si="23"/>
        <v>1475</v>
      </c>
      <c r="BQ43" s="82">
        <f>' I КВАРТАЛ'!C43+'II КВАРТАЛ '!C43+' III КВАРТАЛ '!C43+'IV КВАРТАЛ и СВОД V-мов и $$ '!C43</f>
        <v>49</v>
      </c>
      <c r="BR43" s="82">
        <f>' I КВАРТАЛ'!D43+'II КВАРТАЛ '!D43+' III КВАРТАЛ '!D43+'IV КВАРТАЛ и СВОД V-мов и $$ '!D43</f>
        <v>1426</v>
      </c>
      <c r="BS43" s="106">
        <f>' I КВАРТАЛ'!E43+'II КВАРТАЛ '!E43+' III КВАРТАЛ '!E43+'IV КВАРТАЛ и СВОД V-мов и $$ '!E43</f>
        <v>2466045.1</v>
      </c>
      <c r="BT43" s="49">
        <f>' I КВАРТАЛ'!F43+'II КВАРТАЛ '!F43+' III КВАРТАЛ '!F43+'IV КВАРТАЛ и СВОД V-мов и $$ '!F43</f>
        <v>81922.84</v>
      </c>
      <c r="BU43" s="49">
        <f>' I КВАРТАЛ'!G43+'II КВАРТАЛ '!G43+' III КВАРТАЛ '!G43+'IV КВАРТАЛ и СВОД V-мов и $$ '!G43</f>
        <v>2384122.2600000002</v>
      </c>
      <c r="BV43" s="83">
        <f t="shared" si="24"/>
        <v>2275</v>
      </c>
      <c r="BW43" s="82">
        <f>' I КВАРТАЛ'!I43+'II КВАРТАЛ '!I43+' III КВАРТАЛ '!I43+'IV КВАРТАЛ и СВОД V-мов и $$ '!I43</f>
        <v>59</v>
      </c>
      <c r="BX43" s="82">
        <f>' I КВАРТАЛ'!J43+'II КВАРТАЛ '!J43+' III КВАРТАЛ '!J43+'IV КВАРТАЛ и СВОД V-мов и $$ '!J43</f>
        <v>2216</v>
      </c>
      <c r="BY43" s="106">
        <f>' I КВАРТАЛ'!K43+'II КВАРТАЛ '!K43+' III КВАРТАЛ '!K43+'IV КВАРТАЛ и СВОД V-мов и $$ '!K43</f>
        <v>355701.08999999997</v>
      </c>
      <c r="BZ43" s="49">
        <f>' I КВАРТАЛ'!L43+'II КВАРТАЛ '!L43+' III КВАРТАЛ '!L43+'IV КВАРТАЛ и СВОД V-мов и $$ '!L43</f>
        <v>9224.9600000000009</v>
      </c>
      <c r="CA43" s="49">
        <f>' I КВАРТАЛ'!M43+'II КВАРТАЛ '!M43+' III КВАРТАЛ '!M43+'IV КВАРТАЛ и СВОД V-мов и $$ '!M43</f>
        <v>346476.13</v>
      </c>
      <c r="CB43" s="83">
        <f t="shared" si="25"/>
        <v>0</v>
      </c>
      <c r="CC43" s="82">
        <f>' I КВАРТАЛ'!O43+'II КВАРТАЛ '!O43+' III КВАРТАЛ '!O43+'IV КВАРТАЛ и СВОД V-мов и $$ '!O43</f>
        <v>0</v>
      </c>
      <c r="CD43" s="82">
        <f>' I КВАРТАЛ'!P43+'II КВАРТАЛ '!P43+' III КВАРТАЛ '!P43+'IV КВАРТАЛ и СВОД V-мов и $$ '!P43</f>
        <v>0</v>
      </c>
      <c r="CE43" s="106">
        <f>' I КВАРТАЛ'!Q43+'II КВАРТАЛ '!Q43+' III КВАРТАЛ '!Q43+'IV КВАРТАЛ и СВОД V-мов и $$ '!Q43</f>
        <v>0</v>
      </c>
      <c r="CF43" s="49">
        <f>' I КВАРТАЛ'!R43+'II КВАРТАЛ '!R43+' III КВАРТАЛ '!R43+'IV КВАРТАЛ и СВОД V-мов и $$ '!R43</f>
        <v>0</v>
      </c>
      <c r="CG43" s="49">
        <f>' I КВАРТАЛ'!S43+'II КВАРТАЛ '!S43+' III КВАРТАЛ '!S43+'IV КВАРТАЛ и СВОД V-мов и $$ '!S43</f>
        <v>0</v>
      </c>
      <c r="CH43" s="83">
        <f t="shared" si="26"/>
        <v>1892</v>
      </c>
      <c r="CI43" s="82">
        <f>' I КВАРТАЛ'!U43+'II КВАРТАЛ '!U43+' III КВАРТАЛ '!U43+'IV КВАРТАЛ и СВОД V-мов и $$ '!U43</f>
        <v>113</v>
      </c>
      <c r="CJ43" s="82">
        <f>' I КВАРТАЛ'!V43+'II КВАРТАЛ '!V43+' III КВАРТАЛ '!V43+'IV КВАРТАЛ и СВОД V-мов и $$ '!V43</f>
        <v>1779</v>
      </c>
      <c r="CK43" s="106">
        <f>' I КВАРТАЛ'!W43+'II КВАРТАЛ '!W43+' III КВАРТАЛ '!W43+'IV КВАРТАЛ и СВОД V-мов и $$ '!W43</f>
        <v>2185904.12</v>
      </c>
      <c r="CL43" s="49">
        <f>' I КВАРТАЛ'!X43+'II КВАРТАЛ '!X43+' III КВАРТАЛ '!X43+'IV КВАРТАЛ и СВОД V-мов и $$ '!X43</f>
        <v>130525.16000000002</v>
      </c>
      <c r="CM43" s="49">
        <f>' I КВАРТАЛ'!Y43+'II КВАРТАЛ '!Y43+' III КВАРТАЛ '!Y43+'IV КВАРТАЛ и СВОД V-мов и $$ '!Y43</f>
        <v>2055378.96</v>
      </c>
      <c r="CN43" s="83">
        <f t="shared" si="27"/>
        <v>7801</v>
      </c>
      <c r="CO43" s="82">
        <f>' I КВАРТАЛ'!AA43+'II КВАРТАЛ '!AA43+' III КВАРТАЛ '!AA43+'IV КВАРТАЛ и СВОД V-мов и $$ '!AA43</f>
        <v>332</v>
      </c>
      <c r="CP43" s="82">
        <f>' I КВАРТАЛ'!AB43+'II КВАРТАЛ '!AB43+' III КВАРТАЛ '!AB43+'IV КВАРТАЛ и СВОД V-мов и $$ '!AB43</f>
        <v>7469</v>
      </c>
      <c r="CQ43" s="106">
        <f>' I КВАРТАЛ'!AC43+'II КВАРТАЛ '!AC43+' III КВАРТАЛ '!AC43+'IV КВАРТАЛ и СВОД V-мов и $$ '!AC43</f>
        <v>5948164.7000000011</v>
      </c>
      <c r="CR43" s="49">
        <f>' I КВАРТАЛ'!AD43+'II КВАРТАЛ '!AD43+' III КВАРТАЛ '!AD43+'IV КВАРТАЛ и СВОД V-мов и $$ '!AD43</f>
        <v>253075.97999999998</v>
      </c>
      <c r="CS43" s="49">
        <f>' I КВАРТАЛ'!AE43+'II КВАРТАЛ '!AE43+' III КВАРТАЛ '!AE43+'IV КВАРТАЛ и СВОД V-мов и $$ '!AE43</f>
        <v>5695088.7200000007</v>
      </c>
      <c r="CT43" s="83">
        <f t="shared" si="28"/>
        <v>2199</v>
      </c>
      <c r="CU43" s="82">
        <f>' I КВАРТАЛ'!AG43+'II КВАРТАЛ '!AG43+' III КВАРТАЛ '!AG43+'IV КВАРТАЛ и СВОД V-мов и $$ '!AG43</f>
        <v>87</v>
      </c>
      <c r="CV43" s="82">
        <f>' I КВАРТАЛ'!AH43+'II КВАРТАЛ '!AH43+' III КВАРТАЛ '!AH43+'IV КВАРТАЛ и СВОД V-мов и $$ '!AH43</f>
        <v>2112</v>
      </c>
      <c r="CW43" s="106">
        <f>' I КВАРТАЛ'!AI43+'II КВАРТАЛ '!AI43+' III КВАРТАЛ '!AI43+'IV КВАРТАЛ и СВОД V-мов и $$ '!AI43</f>
        <v>817114.25</v>
      </c>
      <c r="CX43" s="49">
        <f>' I КВАРТАЛ'!AJ43+'II КВАРТАЛ '!AJ43+' III КВАРТАЛ '!AJ43+'IV КВАРТАЛ и СВОД V-мов и $$ '!AJ43</f>
        <v>32329.53</v>
      </c>
      <c r="CY43" s="49">
        <f>' I КВАРТАЛ'!AK43+'II КВАРТАЛ '!AK43+' III КВАРТАЛ '!AK43+'IV КВАРТАЛ и СВОД V-мов и $$ '!AK43</f>
        <v>784784.72</v>
      </c>
      <c r="CZ43" s="83">
        <f t="shared" si="29"/>
        <v>391</v>
      </c>
      <c r="DA43" s="82">
        <f>' I КВАРТАЛ'!AM43+'II КВАРТАЛ '!AM43+' III КВАРТАЛ '!AM43+'IV КВАРТАЛ и СВОД V-мов и $$ '!AM43</f>
        <v>37</v>
      </c>
      <c r="DB43" s="82">
        <f>' I КВАРТАЛ'!AN43+'II КВАРТАЛ '!AN43+' III КВАРТАЛ '!AN43+'IV КВАРТАЛ и СВОД V-мов и $$ '!AN43</f>
        <v>354</v>
      </c>
      <c r="DC43" s="106">
        <f>' I КВАРТАЛ'!AO43+'II КВАРТАЛ '!AO43+' III КВАРТАЛ '!AO43+'IV КВАРТАЛ и СВОД V-мов и $$ '!AO43</f>
        <v>5990860.2199999997</v>
      </c>
      <c r="DD43" s="49">
        <f>' I КВАРТАЛ'!AP43+'II КВАРТАЛ '!AP43+' III КВАРТАЛ '!AP43+'IV КВАРТАЛ и СВОД V-мов и $$ '!AP43</f>
        <v>567179.25</v>
      </c>
      <c r="DE43" s="49">
        <f>' I КВАРТАЛ'!AQ43+'II КВАРТАЛ '!AQ43+' III КВАРТАЛ '!AQ43+'IV КВАРТАЛ и СВОД V-мов и $$ '!AQ43</f>
        <v>5423680.9699999997</v>
      </c>
      <c r="DF43" s="83">
        <f t="shared" si="30"/>
        <v>245</v>
      </c>
      <c r="DG43" s="82">
        <f>' I КВАРТАЛ'!AS43+'II КВАРТАЛ '!AS43+' III КВАРТАЛ '!AS43+'IV КВАРТАЛ и СВОД V-мов и $$ '!AS43</f>
        <v>12</v>
      </c>
      <c r="DH43" s="82">
        <f>' I КВАРТАЛ'!AT43+'II КВАРТАЛ '!AT43+' III КВАРТАЛ '!AT43+'IV КВАРТАЛ и СВОД V-мов и $$ '!AT43</f>
        <v>233</v>
      </c>
      <c r="DI43" s="106">
        <f>' I КВАРТАЛ'!AU43+'II КВАРТАЛ '!AU43+' III КВАРТАЛ '!AU43+'IV КВАРТАЛ и СВОД V-мов и $$ '!AU43</f>
        <v>1547502.47</v>
      </c>
      <c r="DJ43" s="49">
        <f>' I КВАРТАЛ'!AV43+'II КВАРТАЛ '!AV43+' III КВАРТАЛ '!AV43+'IV КВАРТАЛ и СВОД V-мов и $$ '!AV43</f>
        <v>75792.570000000007</v>
      </c>
      <c r="DK43" s="49">
        <f>' I КВАРТАЛ'!AW43+'II КВАРТАЛ '!AW43+' III КВАРТАЛ '!AW43+'IV КВАРТАЛ и СВОД V-мов и $$ '!AW43</f>
        <v>1471709.9</v>
      </c>
      <c r="DL43" s="83">
        <f t="shared" si="31"/>
        <v>0</v>
      </c>
      <c r="DM43" s="82">
        <f>' I КВАРТАЛ'!AY43+'II КВАРТАЛ '!AY43+' III КВАРТАЛ '!AY43+'IV КВАРТАЛ и СВОД V-мов и $$ '!AY43</f>
        <v>0</v>
      </c>
      <c r="DN43" s="82">
        <f>' I КВАРТАЛ'!AZ43+'II КВАРТАЛ '!AZ43+' III КВАРТАЛ '!AZ43+'IV КВАРТАЛ и СВОД V-мов и $$ '!AZ43</f>
        <v>0</v>
      </c>
      <c r="DO43" s="106">
        <f>' I КВАРТАЛ'!BA43+'II КВАРТАЛ '!BA43+' III КВАРТАЛ '!BA43+'IV КВАРТАЛ и СВОД V-мов и $$ '!BA43</f>
        <v>0</v>
      </c>
      <c r="DP43" s="49">
        <f>' I КВАРТАЛ'!BB43+'II КВАРТАЛ '!BB43+' III КВАРТАЛ '!BB43+'IV КВАРТАЛ и СВОД V-мов и $$ '!BB43</f>
        <v>0</v>
      </c>
      <c r="DQ43" s="49">
        <f>' I КВАРТАЛ'!BC43+'II КВАРТАЛ '!BC43+' III КВАРТАЛ '!BC43+'IV КВАРТАЛ и СВОД V-мов и $$ '!BC43</f>
        <v>0</v>
      </c>
      <c r="DR43" s="83">
        <f t="shared" si="32"/>
        <v>11</v>
      </c>
      <c r="DS43" s="82">
        <f>' I КВАРТАЛ'!BE43+'II КВАРТАЛ '!BE43+' III КВАРТАЛ '!BE43+'IV КВАРТАЛ и СВОД V-мов и $$ '!BE43</f>
        <v>4</v>
      </c>
      <c r="DT43" s="82">
        <f>' I КВАРТАЛ'!BF43+'II КВАРТАЛ '!BF43+' III КВАРТАЛ '!BF43+'IV КВАРТАЛ и СВОД V-мов и $$ '!BF43</f>
        <v>7</v>
      </c>
      <c r="DU43" s="106">
        <f>' I КВАРТАЛ'!BG43+'II КВАРТАЛ '!BG43+' III КВАРТАЛ '!BG43+'IV КВАРТАЛ и СВОД V-мов и $$ '!BG43</f>
        <v>7714.52</v>
      </c>
      <c r="DV43" s="49">
        <f>' I КВАРТАЛ'!BH43+'II КВАРТАЛ '!BH43+' III КВАРТАЛ '!BH43+'IV КВАРТАЛ и СВОД V-мов и $$ '!BH43</f>
        <v>2805.28</v>
      </c>
      <c r="DW43" s="49">
        <f>' I КВАРТАЛ'!BI43+'II КВАРТАЛ '!BI43+' III КВАРТАЛ '!BI43+'IV КВАРТАЛ и СВОД V-мов и $$ '!BI43</f>
        <v>4909.24</v>
      </c>
      <c r="DY43" s="65">
        <f t="shared" si="87"/>
        <v>16289</v>
      </c>
      <c r="DZ43" s="90">
        <f t="shared" si="88"/>
        <v>693</v>
      </c>
      <c r="EA43" s="90">
        <f t="shared" si="89"/>
        <v>15596</v>
      </c>
      <c r="EB43" s="56">
        <f t="shared" si="33"/>
        <v>19319006.469999999</v>
      </c>
      <c r="EC43" s="49">
        <f t="shared" si="34"/>
        <v>1152855.57</v>
      </c>
      <c r="ED43" s="49">
        <f t="shared" si="35"/>
        <v>18166150.899999999</v>
      </c>
      <c r="EE43" s="107">
        <f t="shared" si="90"/>
        <v>0</v>
      </c>
      <c r="EF43" s="93">
        <f t="shared" si="36"/>
        <v>16289</v>
      </c>
      <c r="EG43" s="94">
        <f t="shared" si="37"/>
        <v>0</v>
      </c>
      <c r="EH43" s="151"/>
      <c r="EI43" s="152"/>
      <c r="EJ43" s="151"/>
    </row>
    <row r="44" spans="1:140" s="33" customFormat="1" ht="15" x14ac:dyDescent="0.25">
      <c r="A44" s="21" t="s">
        <v>91</v>
      </c>
      <c r="B44" s="51">
        <f t="shared" si="91"/>
        <v>1629</v>
      </c>
      <c r="C44" s="148">
        <v>377</v>
      </c>
      <c r="D44" s="148">
        <v>1252</v>
      </c>
      <c r="E44" s="137">
        <f t="shared" si="92"/>
        <v>2723516.94</v>
      </c>
      <c r="F44" s="3">
        <v>630304.41</v>
      </c>
      <c r="G44" s="3">
        <v>2093212.53</v>
      </c>
      <c r="H44" s="51">
        <f t="shared" si="49"/>
        <v>3093</v>
      </c>
      <c r="I44" s="148">
        <v>641</v>
      </c>
      <c r="J44" s="148">
        <v>2452</v>
      </c>
      <c r="K44" s="137">
        <f t="shared" si="81"/>
        <v>298740.46000000002</v>
      </c>
      <c r="L44" s="3">
        <v>61911.62</v>
      </c>
      <c r="M44" s="3">
        <v>236828.84</v>
      </c>
      <c r="N44" s="51"/>
      <c r="O44" s="32"/>
      <c r="P44" s="32"/>
      <c r="Q44" s="53"/>
      <c r="R44" s="32"/>
      <c r="S44" s="32"/>
      <c r="T44" s="51">
        <f t="shared" si="93"/>
        <v>3085</v>
      </c>
      <c r="U44" s="31">
        <v>1122</v>
      </c>
      <c r="V44" s="31">
        <v>1963</v>
      </c>
      <c r="W44" s="137">
        <f t="shared" si="94"/>
        <v>2575925.73</v>
      </c>
      <c r="X44" s="3">
        <v>936852.08</v>
      </c>
      <c r="Y44" s="3">
        <v>1639073.65</v>
      </c>
      <c r="Z44" s="51">
        <f t="shared" si="45"/>
        <v>6627</v>
      </c>
      <c r="AA44" s="148">
        <v>2201</v>
      </c>
      <c r="AB44" s="148">
        <v>4426</v>
      </c>
      <c r="AC44" s="137">
        <f t="shared" si="71"/>
        <v>5467224.6799999997</v>
      </c>
      <c r="AD44" s="3">
        <v>1815808.29</v>
      </c>
      <c r="AE44" s="3">
        <v>3651416.39</v>
      </c>
      <c r="AF44" s="51">
        <f t="shared" si="97"/>
        <v>3034</v>
      </c>
      <c r="AG44" s="148">
        <v>852</v>
      </c>
      <c r="AH44" s="148">
        <v>2182</v>
      </c>
      <c r="AI44" s="137">
        <f t="shared" si="95"/>
        <v>1485382.94</v>
      </c>
      <c r="AJ44" s="3">
        <v>417121.38</v>
      </c>
      <c r="AK44" s="3">
        <v>1068261.56</v>
      </c>
      <c r="AL44" s="51">
        <f t="shared" si="40"/>
        <v>677</v>
      </c>
      <c r="AM44" s="148">
        <v>223</v>
      </c>
      <c r="AN44" s="148">
        <v>454</v>
      </c>
      <c r="AO44" s="137">
        <f t="shared" si="51"/>
        <v>10210932.219999999</v>
      </c>
      <c r="AP44" s="3">
        <v>3363423.76</v>
      </c>
      <c r="AQ44" s="3">
        <v>6847508.46</v>
      </c>
      <c r="AR44" s="51">
        <f t="shared" si="22"/>
        <v>220</v>
      </c>
      <c r="AS44" s="31">
        <v>71</v>
      </c>
      <c r="AT44" s="31">
        <v>149</v>
      </c>
      <c r="AU44" s="137">
        <f t="shared" si="72"/>
        <v>1385903.5699999998</v>
      </c>
      <c r="AV44" s="3">
        <v>447268.88</v>
      </c>
      <c r="AW44" s="3">
        <v>938634.69</v>
      </c>
      <c r="AX44" s="51">
        <f t="shared" ref="AX44" si="99">AY44+AZ44</f>
        <v>3747</v>
      </c>
      <c r="AY44" s="31">
        <v>1462</v>
      </c>
      <c r="AZ44" s="31">
        <v>2285</v>
      </c>
      <c r="BA44" s="137">
        <f t="shared" ref="BA44:BA45" si="100">BB44+BC44</f>
        <v>372601.68</v>
      </c>
      <c r="BB44" s="3">
        <v>145381.28</v>
      </c>
      <c r="BC44" s="3">
        <v>227220.4</v>
      </c>
      <c r="BD44" s="51">
        <f t="shared" si="98"/>
        <v>297</v>
      </c>
      <c r="BE44" s="31">
        <v>116</v>
      </c>
      <c r="BF44" s="31">
        <v>181</v>
      </c>
      <c r="BG44" s="137">
        <f t="shared" si="79"/>
        <v>208292.03999999998</v>
      </c>
      <c r="BH44" s="3">
        <v>81353.119999999995</v>
      </c>
      <c r="BI44" s="3">
        <v>126938.92</v>
      </c>
      <c r="BK44" s="55">
        <f t="shared" si="85"/>
        <v>24728520.259999998</v>
      </c>
      <c r="BL44" s="58">
        <f>' I КВАРТАЛ'!BK44+'II КВАРТАЛ '!BK44+' III КВАРТАЛ '!BK44+'IV КВАРТАЛ и СВОД V-мов и $$ '!BK44</f>
        <v>97432821.270000011</v>
      </c>
      <c r="BM44" s="99">
        <v>97432821.236447915</v>
      </c>
      <c r="BN44" s="99">
        <f t="shared" si="86"/>
        <v>3.3552095293998718E-2</v>
      </c>
      <c r="BO44" s="99"/>
      <c r="BP44" s="83">
        <f t="shared" si="23"/>
        <v>6516</v>
      </c>
      <c r="BQ44" s="82">
        <f>' I КВАРТАЛ'!C44+'II КВАРТАЛ '!C44+' III КВАРТАЛ '!C44+'IV КВАРТАЛ и СВОД V-мов и $$ '!C44</f>
        <v>2155</v>
      </c>
      <c r="BR44" s="82">
        <f>' I КВАРТАЛ'!D44+'II КВАРТАЛ '!D44+' III КВАРТАЛ '!D44+'IV КВАРТАЛ и СВОД V-мов и $$ '!D44</f>
        <v>4361</v>
      </c>
      <c r="BS44" s="106">
        <f>' I КВАРТАЛ'!E44+'II КВАРТАЛ '!E44+' III КВАРТАЛ '!E44+'IV КВАРТАЛ и СВОД V-мов и $$ '!E44</f>
        <v>10894067.790000001</v>
      </c>
      <c r="BT44" s="49">
        <f>' I КВАРТАЛ'!F44+'II КВАРТАЛ '!F44+' III КВАРТАЛ '!F44+'IV КВАРТАЛ и СВОД V-мов и $$ '!F44</f>
        <v>3602933.71</v>
      </c>
      <c r="BU44" s="49">
        <f>' I КВАРТАЛ'!G44+'II КВАРТАЛ '!G44+' III КВАРТАЛ '!G44+'IV КВАРТАЛ и СВОД V-мов и $$ '!G44</f>
        <v>7291134.0800000001</v>
      </c>
      <c r="BV44" s="83">
        <f t="shared" si="24"/>
        <v>10331</v>
      </c>
      <c r="BW44" s="82">
        <f>' I КВАРТАЛ'!I44+'II КВАРТАЛ '!I44+' III КВАРТАЛ '!I44+'IV КВАРТАЛ и СВОД V-мов и $$ '!I44</f>
        <v>3105</v>
      </c>
      <c r="BX44" s="82">
        <f>' I КВАРТАЛ'!J44+'II КВАРТАЛ '!J44+' III КВАРТАЛ '!J44+'IV КВАРТАЛ и СВОД V-мов и $$ '!J44</f>
        <v>7226</v>
      </c>
      <c r="BY44" s="106">
        <f>' I КВАРТАЛ'!K44+'II КВАРТАЛ '!K44+' III КВАРТАЛ '!K44+'IV КВАРТАЛ и СВОД V-мов и $$ '!K44</f>
        <v>999147.09000000008</v>
      </c>
      <c r="BZ44" s="49">
        <f>' I КВАРТАЛ'!L44+'II КВАРТАЛ '!L44+' III КВАРТАЛ '!L44+'IV КВАРТАЛ и СВОД V-мов и $$ '!L44</f>
        <v>300400.90999999997</v>
      </c>
      <c r="CA44" s="49">
        <f>' I КВАРТАЛ'!M44+'II КВАРТАЛ '!M44+' III КВАРТАЛ '!M44+'IV КВАРТАЛ и СВОД V-мов и $$ '!M44</f>
        <v>698746.18</v>
      </c>
      <c r="CB44" s="83">
        <f t="shared" si="25"/>
        <v>0</v>
      </c>
      <c r="CC44" s="82">
        <f>' I КВАРТАЛ'!O44+'II КВАРТАЛ '!O44+' III КВАРТАЛ '!O44+'IV КВАРТАЛ и СВОД V-мов и $$ '!O44</f>
        <v>0</v>
      </c>
      <c r="CD44" s="82">
        <f>' I КВАРТАЛ'!P44+'II КВАРТАЛ '!P44+' III КВАРТАЛ '!P44+'IV КВАРТАЛ и СВОД V-мов и $$ '!P44</f>
        <v>0</v>
      </c>
      <c r="CE44" s="106">
        <f>' I КВАРТАЛ'!Q44+'II КВАРТАЛ '!Q44+' III КВАРТАЛ '!Q44+'IV КВАРТАЛ и СВОД V-мов и $$ '!Q44</f>
        <v>0</v>
      </c>
      <c r="CF44" s="49">
        <f>' I КВАРТАЛ'!R44+'II КВАРТАЛ '!R44+' III КВАРТАЛ '!R44+'IV КВАРТАЛ и СВОД V-мов и $$ '!R44</f>
        <v>0</v>
      </c>
      <c r="CG44" s="49">
        <f>' I КВАРТАЛ'!S44+'II КВАРТАЛ '!S44+' III КВАРТАЛ '!S44+'IV КВАРТАЛ и СВОД V-мов и $$ '!S44</f>
        <v>0</v>
      </c>
      <c r="CH44" s="83">
        <f t="shared" si="26"/>
        <v>12348</v>
      </c>
      <c r="CI44" s="82">
        <f>' I КВАРТАЛ'!U44+'II КВАРТАЛ '!U44+' III КВАРТАЛ '!U44+'IV КВАРТАЛ и СВОД V-мов и $$ '!U44</f>
        <v>4490</v>
      </c>
      <c r="CJ44" s="82">
        <f>' I КВАРТАЛ'!V44+'II КВАРТАЛ '!V44+' III КВАРТАЛ '!V44+'IV КВАРТАЛ и СВОД V-мов и $$ '!V44</f>
        <v>7858</v>
      </c>
      <c r="CK44" s="106">
        <f>' I КВАРТАЛ'!W44+'II КВАРТАЛ '!W44+' III КВАРТАЛ '!W44+'IV КВАРТАЛ и СВОД V-мов и $$ '!W44</f>
        <v>10267958.209999999</v>
      </c>
      <c r="CL44" s="49">
        <f>' I КВАРТАЛ'!X44+'II КВАРТАЛ '!X44+' III КВАРТАЛ '!X44+'IV КВАРТАЛ и СВОД V-мов и $$ '!X44</f>
        <v>3733654.45</v>
      </c>
      <c r="CM44" s="49">
        <f>' I КВАРТАЛ'!Y44+'II КВАРТАЛ '!Y44+' III КВАРТАЛ '!Y44+'IV КВАРТАЛ и СВОД V-мов и $$ '!Y44</f>
        <v>6534303.7599999998</v>
      </c>
      <c r="CN44" s="83">
        <f t="shared" si="27"/>
        <v>23954</v>
      </c>
      <c r="CO44" s="82">
        <f>' I КВАРТАЛ'!AA44+'II КВАРТАЛ '!AA44+' III КВАРТАЛ '!AA44+'IV КВАРТАЛ и СВОД V-мов и $$ '!AA44</f>
        <v>9531</v>
      </c>
      <c r="CP44" s="82">
        <f>' I КВАРТАЛ'!AB44+'II КВАРТАЛ '!AB44+' III КВАРТАЛ '!AB44+'IV КВАРТАЛ и СВОД V-мов и $$ '!AB44</f>
        <v>14423</v>
      </c>
      <c r="CQ44" s="106">
        <f>' I КВАРТАЛ'!AC44+'II КВАРТАЛ '!AC44+' III КВАРТАЛ '!AC44+'IV КВАРТАЛ и СВОД V-мов и $$ '!AC44</f>
        <v>19735923.57</v>
      </c>
      <c r="CR44" s="49">
        <f>' I КВАРТАЛ'!AD44+'II КВАРТАЛ '!AD44+' III КВАРТАЛ '!AD44+'IV КВАРТАЛ и СВОД V-мов и $$ '!AD44</f>
        <v>7851990.4500000002</v>
      </c>
      <c r="CS44" s="49">
        <f>' I КВАРТАЛ'!AE44+'II КВАРТАЛ '!AE44+' III КВАРТАЛ '!AE44+'IV КВАРТАЛ и СВОД V-мов и $$ '!AE44</f>
        <v>11883933.120000001</v>
      </c>
      <c r="CT44" s="83">
        <f t="shared" si="28"/>
        <v>12169</v>
      </c>
      <c r="CU44" s="82">
        <f>' I КВАРТАЛ'!AG44+'II КВАРТАЛ '!AG44+' III КВАРТАЛ '!AG44+'IV КВАРТАЛ и СВОД V-мов и $$ '!AG44</f>
        <v>5040</v>
      </c>
      <c r="CV44" s="82">
        <f>' I КВАРТАЛ'!AH44+'II КВАРТАЛ '!AH44+' III КВАРТАЛ '!AH44+'IV КВАРТАЛ и СВОД V-мов и $$ '!AH44</f>
        <v>7129</v>
      </c>
      <c r="CW44" s="106">
        <f>' I КВАРТАЛ'!AI44+'II КВАРТАЛ '!AI44+' III КВАРТАЛ '!AI44+'IV КВАРТАЛ и СВОД V-мов и $$ '!AI44</f>
        <v>5952157.5</v>
      </c>
      <c r="CX44" s="49">
        <f>' I КВАРТАЛ'!AJ44+'II КВАРТАЛ '!AJ44+' III КВАРТАЛ '!AJ44+'IV КВАРТАЛ и СВОД V-мов и $$ '!AJ44</f>
        <v>2464902.61</v>
      </c>
      <c r="CY44" s="49">
        <f>' I КВАРТАЛ'!AK44+'II КВАРТАЛ '!AK44+' III КВАРТАЛ '!AK44+'IV КВАРТАЛ и СВОД V-мов и $$ '!AK44</f>
        <v>3487254.89</v>
      </c>
      <c r="CZ44" s="83">
        <f t="shared" si="29"/>
        <v>2753</v>
      </c>
      <c r="DA44" s="82">
        <f>' I КВАРТАЛ'!AM44+'II КВАРТАЛ '!AM44+' III КВАРТАЛ '!AM44+'IV КВАРТАЛ и СВОД V-мов и $$ '!AM44</f>
        <v>1198</v>
      </c>
      <c r="DB44" s="82">
        <f>' I КВАРТАЛ'!AN44+'II КВАРТАЛ '!AN44+' III КВАРТАЛ '!AN44+'IV КВАРТАЛ и СВОД V-мов и $$ '!AN44</f>
        <v>1555</v>
      </c>
      <c r="DC44" s="106">
        <f>' I КВАРТАЛ'!AO44+'II КВАРТАЛ '!AO44+' III КВАРТАЛ '!AO44+'IV КВАРТАЛ и СВОД V-мов и $$ '!AO44</f>
        <v>41537229.769999996</v>
      </c>
      <c r="DD44" s="49">
        <f>' I КВАРТАЛ'!AP44+'II КВАРТАЛ '!AP44+' III КВАРТАЛ '!AP44+'IV КВАРТАЛ и СВОД V-мов и $$ '!AP44</f>
        <v>18074474.229999997</v>
      </c>
      <c r="DE44" s="49">
        <f>' I КВАРТАЛ'!AQ44+'II КВАРТАЛ '!AQ44+' III КВАРТАЛ '!AQ44+'IV КВАРТАЛ и СВОД V-мов и $$ '!AQ44</f>
        <v>23462755.539999999</v>
      </c>
      <c r="DF44" s="83">
        <f t="shared" si="30"/>
        <v>907</v>
      </c>
      <c r="DG44" s="82">
        <f>' I КВАРТАЛ'!AS44+'II КВАРТАЛ '!AS44+' III КВАРТАЛ '!AS44+'IV КВАРТАЛ и СВОД V-мов и $$ '!AS44</f>
        <v>294</v>
      </c>
      <c r="DH44" s="82">
        <f>' I КВАРТАЛ'!AT44+'II КВАРТАЛ '!AT44+' III КВАРТАЛ '!AT44+'IV КВАРТАЛ и СВОД V-мов и $$ '!AT44</f>
        <v>613</v>
      </c>
      <c r="DI44" s="106">
        <f>' I КВАРТАЛ'!AU44+'II КВАРТАЛ '!AU44+' III КВАРТАЛ '!AU44+'IV КВАРТАЛ и СВОД V-мов и $$ '!AU44</f>
        <v>5713153.3399999999</v>
      </c>
      <c r="DJ44" s="49">
        <f>' I КВАРТАЛ'!AV44+'II КВАРТАЛ '!AV44+' III КВАРТАЛ '!AV44+'IV КВАРТАЛ и СВОД V-мов и $$ '!AV44</f>
        <v>1851894.5499999998</v>
      </c>
      <c r="DK44" s="49">
        <f>' I КВАРТАЛ'!AW44+'II КВАРТАЛ '!AW44+' III КВАРТАЛ '!AW44+'IV КВАРТАЛ и СВОД V-мов и $$ '!AW44</f>
        <v>3861258.79</v>
      </c>
      <c r="DL44" s="83">
        <f t="shared" si="31"/>
        <v>15000</v>
      </c>
      <c r="DM44" s="82">
        <f>' I КВАРТАЛ'!AY44+'II КВАРТАЛ '!AY44+' III КВАРТАЛ '!AY44+'IV КВАРТАЛ и СВОД V-мов и $$ '!AY44</f>
        <v>5851</v>
      </c>
      <c r="DN44" s="82">
        <f>' I КВАРТАЛ'!AZ44+'II КВАРТАЛ '!AZ44+' III КВАРТАЛ '!AZ44+'IV КВАРТАЛ и СВОД V-мов и $$ '!AZ44</f>
        <v>9149</v>
      </c>
      <c r="DO44" s="106">
        <f>' I КВАРТАЛ'!BA44+'II КВАРТАЛ '!BA44+' III КВАРТАЛ '!BA44+'IV КВАРТАЛ и СВОД V-мов и $$ '!BA44</f>
        <v>1491600</v>
      </c>
      <c r="DP44" s="49">
        <f>' I КВАРТАЛ'!BB44+'II КВАРТАЛ '!BB44+' III КВАРТАЛ '!BB44+'IV КВАРТАЛ и СВОД V-мов и $$ '!BB44</f>
        <v>581823.44000000006</v>
      </c>
      <c r="DQ44" s="49">
        <f>' I КВАРТАЛ'!BC44+'II КВАРТАЛ '!BC44+' III КВАРТАЛ '!BC44+'IV КВАРТАЛ и СВОД V-мов и $$ '!BC44</f>
        <v>909776.56</v>
      </c>
      <c r="DR44" s="83">
        <f t="shared" si="32"/>
        <v>1200</v>
      </c>
      <c r="DS44" s="82">
        <f>' I КВАРТАЛ'!BE44+'II КВАРТАЛ '!BE44+' III КВАРТАЛ '!BE44+'IV КВАРТАЛ и СВОД V-мов и $$ '!BE44</f>
        <v>468</v>
      </c>
      <c r="DT44" s="82">
        <f>' I КВАРТАЛ'!BF44+'II КВАРТАЛ '!BF44+' III КВАРТАЛ '!BF44+'IV КВАРТАЛ и СВОД V-мов и $$ '!BF44</f>
        <v>732</v>
      </c>
      <c r="DU44" s="106">
        <f>' I КВАРТАЛ'!BG44+'II КВАРТАЛ '!BG44+' III КВАРТАЛ '!BG44+'IV КВАРТАЛ и СВОД V-мов и $$ '!BG44</f>
        <v>841584</v>
      </c>
      <c r="DV44" s="49">
        <f>' I КВАРТАЛ'!BH44+'II КВАРТАЛ '!BH44+' III КВАРТАЛ '!BH44+'IV КВАРТАЛ и СВОД V-мов и $$ '!BH44</f>
        <v>328217.76</v>
      </c>
      <c r="DW44" s="49">
        <f>' I КВАРТАЛ'!BI44+'II КВАРТАЛ '!BI44+' III КВАРТАЛ '!BI44+'IV КВАРТАЛ и СВОД V-мов и $$ '!BI44</f>
        <v>513366.24</v>
      </c>
      <c r="DY44" s="65">
        <f t="shared" si="87"/>
        <v>85178</v>
      </c>
      <c r="DZ44" s="90">
        <f t="shared" si="88"/>
        <v>32132</v>
      </c>
      <c r="EA44" s="90">
        <f t="shared" si="89"/>
        <v>53046</v>
      </c>
      <c r="EB44" s="56">
        <f t="shared" si="33"/>
        <v>97432821.269999996</v>
      </c>
      <c r="EC44" s="49">
        <f t="shared" si="34"/>
        <v>38790292.109999992</v>
      </c>
      <c r="ED44" s="49">
        <f t="shared" si="35"/>
        <v>58642529.160000004</v>
      </c>
      <c r="EE44" s="107">
        <f t="shared" si="90"/>
        <v>0</v>
      </c>
      <c r="EF44" s="93">
        <f t="shared" si="36"/>
        <v>85178</v>
      </c>
      <c r="EG44" s="94">
        <f t="shared" si="37"/>
        <v>0</v>
      </c>
      <c r="EH44" s="151"/>
      <c r="EI44" s="152"/>
      <c r="EJ44" s="151"/>
    </row>
    <row r="45" spans="1:140" s="33" customFormat="1" ht="33.75" customHeight="1" x14ac:dyDescent="0.25">
      <c r="A45" s="22" t="s">
        <v>47</v>
      </c>
      <c r="B45" s="51"/>
      <c r="C45" s="31"/>
      <c r="D45" s="31"/>
      <c r="E45" s="137"/>
      <c r="F45" s="3"/>
      <c r="G45" s="3"/>
      <c r="H45" s="51">
        <f t="shared" si="49"/>
        <v>2792</v>
      </c>
      <c r="I45" s="148">
        <v>666</v>
      </c>
      <c r="J45" s="148">
        <v>2126</v>
      </c>
      <c r="K45" s="137">
        <f t="shared" si="81"/>
        <v>358849.8</v>
      </c>
      <c r="L45" s="3">
        <v>85599.56</v>
      </c>
      <c r="M45" s="3">
        <v>273250.24</v>
      </c>
      <c r="N45" s="51">
        <f>O45+P45</f>
        <v>9308</v>
      </c>
      <c r="O45" s="148">
        <v>2319</v>
      </c>
      <c r="P45" s="148">
        <v>6989</v>
      </c>
      <c r="Q45" s="137">
        <f t="shared" ref="Q45" si="101">R45+S45</f>
        <v>2904218.41</v>
      </c>
      <c r="R45" s="3">
        <v>723558.5</v>
      </c>
      <c r="S45" s="3">
        <v>2180659.91</v>
      </c>
      <c r="T45" s="48"/>
      <c r="U45" s="31"/>
      <c r="V45" s="31"/>
      <c r="W45" s="53"/>
      <c r="X45" s="32"/>
      <c r="Y45" s="32"/>
      <c r="Z45" s="51">
        <f t="shared" si="45"/>
        <v>9496</v>
      </c>
      <c r="AA45" s="148">
        <v>2102</v>
      </c>
      <c r="AB45" s="148">
        <v>7394</v>
      </c>
      <c r="AC45" s="137">
        <f t="shared" si="71"/>
        <v>8927172.5700000003</v>
      </c>
      <c r="AD45" s="3">
        <v>1976086.43</v>
      </c>
      <c r="AE45" s="3">
        <v>6951086.1399999997</v>
      </c>
      <c r="AF45" s="51"/>
      <c r="AG45" s="32"/>
      <c r="AH45" s="32"/>
      <c r="AI45" s="53"/>
      <c r="AJ45" s="32"/>
      <c r="AK45" s="32"/>
      <c r="AL45" s="51">
        <f t="shared" si="40"/>
        <v>3957</v>
      </c>
      <c r="AM45" s="149">
        <v>1269</v>
      </c>
      <c r="AN45" s="149">
        <v>2688</v>
      </c>
      <c r="AO45" s="137">
        <f t="shared" si="51"/>
        <v>91301057.329999998</v>
      </c>
      <c r="AP45" s="3">
        <v>29280020.66</v>
      </c>
      <c r="AQ45" s="3">
        <v>62021036.670000002</v>
      </c>
      <c r="AR45" s="51">
        <f t="shared" si="22"/>
        <v>117</v>
      </c>
      <c r="AS45" s="31">
        <v>36</v>
      </c>
      <c r="AT45" s="31">
        <v>81</v>
      </c>
      <c r="AU45" s="137">
        <f t="shared" si="72"/>
        <v>792763.63</v>
      </c>
      <c r="AV45" s="3">
        <v>243927.27</v>
      </c>
      <c r="AW45" s="3">
        <v>548836.36</v>
      </c>
      <c r="AX45" s="51">
        <f>AY45+AZ45</f>
        <v>675</v>
      </c>
      <c r="AY45" s="31">
        <v>170</v>
      </c>
      <c r="AZ45" s="31">
        <v>505</v>
      </c>
      <c r="BA45" s="137">
        <f t="shared" si="100"/>
        <v>67122</v>
      </c>
      <c r="BB45" s="3">
        <v>16904.8</v>
      </c>
      <c r="BC45" s="3">
        <v>50217.2</v>
      </c>
      <c r="BD45" s="51">
        <f t="shared" ref="BD45:BD50" si="102">BE45+BF45</f>
        <v>4098</v>
      </c>
      <c r="BE45" s="31">
        <v>1033</v>
      </c>
      <c r="BF45" s="31">
        <v>3065</v>
      </c>
      <c r="BG45" s="137">
        <f t="shared" si="79"/>
        <v>4704563.25</v>
      </c>
      <c r="BH45" s="3">
        <v>1185898.94</v>
      </c>
      <c r="BI45" s="3">
        <v>3518664.31</v>
      </c>
      <c r="BK45" s="55">
        <f t="shared" si="85"/>
        <v>109055746.98999999</v>
      </c>
      <c r="BL45" s="58">
        <f>' I КВАРТАЛ'!BK45+'II КВАРТАЛ '!BK45+' III КВАРТАЛ '!BK45+'IV КВАРТАЛ и СВОД V-мов и $$ '!BK45</f>
        <v>441420540.89999998</v>
      </c>
      <c r="BM45" s="99">
        <v>441420540.90363908</v>
      </c>
      <c r="BN45" s="99">
        <f t="shared" si="86"/>
        <v>-3.6391019821166992E-3</v>
      </c>
      <c r="BO45" s="99"/>
      <c r="BP45" s="83">
        <f t="shared" si="23"/>
        <v>0</v>
      </c>
      <c r="BQ45" s="82">
        <f>' I КВАРТАЛ'!C45+'II КВАРТАЛ '!C45+' III КВАРТАЛ '!C45+'IV КВАРТАЛ и СВОД V-мов и $$ '!C45</f>
        <v>0</v>
      </c>
      <c r="BR45" s="82">
        <f>' I КВАРТАЛ'!D45+'II КВАРТАЛ '!D45+' III КВАРТАЛ '!D45+'IV КВАРТАЛ и СВОД V-мов и $$ '!D45</f>
        <v>0</v>
      </c>
      <c r="BS45" s="106">
        <f>' I КВАРТАЛ'!E45+'II КВАРТАЛ '!E45+' III КВАРТАЛ '!E45+'IV КВАРТАЛ и СВОД V-мов и $$ '!E45</f>
        <v>0</v>
      </c>
      <c r="BT45" s="49">
        <f>' I КВАРТАЛ'!F45+'II КВАРТАЛ '!F45+' III КВАРТАЛ '!F45+'IV КВАРТАЛ и СВОД V-мов и $$ '!F45</f>
        <v>0</v>
      </c>
      <c r="BU45" s="49">
        <f>' I КВАРТАЛ'!G45+'II КВАРТАЛ '!G45+' III КВАРТАЛ '!G45+'IV КВАРТАЛ и СВОД V-мов и $$ '!G45</f>
        <v>0</v>
      </c>
      <c r="BV45" s="83">
        <f t="shared" si="24"/>
        <v>11150</v>
      </c>
      <c r="BW45" s="82">
        <f>' I КВАРТАЛ'!I45+'II КВАРТАЛ '!I45+' III КВАРТАЛ '!I45+'IV КВАРТАЛ и СВОД V-мов и $$ '!I45</f>
        <v>3058</v>
      </c>
      <c r="BX45" s="82">
        <f>' I КВАРТАЛ'!J45+'II КВАРТАЛ '!J45+' III КВАРТАЛ '!J45+'IV КВАРТАЛ и СВОД V-мов и $$ '!J45</f>
        <v>8092</v>
      </c>
      <c r="BY45" s="106">
        <f>' I КВАРТАЛ'!K45+'II КВАРТАЛ '!K45+' III КВАРТАЛ '!K45+'IV КВАРТАЛ и СВОД V-мов и $$ '!K45</f>
        <v>1434100.34</v>
      </c>
      <c r="BZ45" s="49">
        <f>' I КВАРТАЛ'!L45+'II КВАРТАЛ '!L45+' III КВАРТАЛ '!L45+'IV КВАРТАЛ и СВОД V-мов и $$ '!L45</f>
        <v>393327.1</v>
      </c>
      <c r="CA45" s="49">
        <f>' I КВАРТАЛ'!M45+'II КВАРТАЛ '!M45+' III КВАРТАЛ '!M45+'IV КВАРТАЛ и СВОД V-мов и $$ '!M45</f>
        <v>1040773.24</v>
      </c>
      <c r="CB45" s="83">
        <f t="shared" si="25"/>
        <v>37200</v>
      </c>
      <c r="CC45" s="82">
        <f>' I КВАРТАЛ'!O45+'II КВАРТАЛ '!O45+' III КВАРТАЛ '!O45+'IV КВАРТАЛ и СВОД V-мов и $$ '!O45</f>
        <v>11021</v>
      </c>
      <c r="CD45" s="82">
        <f>' I КВАРТАЛ'!P45+'II КВАРТАЛ '!P45+' III КВАРТАЛ '!P45+'IV КВАРТАЛ и СВОД V-мов и $$ '!P45</f>
        <v>26179</v>
      </c>
      <c r="CE45" s="106">
        <f>' I КВАРТАЛ'!Q45+'II КВАРТАЛ '!Q45+' III КВАРТАЛ '!Q45+'IV КВАРТАЛ и СВОД V-мов и $$ '!Q45</f>
        <v>11605982.5</v>
      </c>
      <c r="CF45" s="49">
        <f>' I КВАРТАЛ'!R45+'II КВАРТАЛ '!R45+' III КВАРТАЛ '!R45+'IV КВАРТАЛ и СВОД V-мов и $$ '!R45</f>
        <v>3438370.95</v>
      </c>
      <c r="CG45" s="49">
        <f>' I КВАРТАЛ'!S45+'II КВАРТАЛ '!S45+' III КВАРТАЛ '!S45+'IV КВАРТАЛ и СВОД V-мов и $$ '!S45</f>
        <v>8167611.5499999998</v>
      </c>
      <c r="CH45" s="83">
        <f t="shared" si="26"/>
        <v>0</v>
      </c>
      <c r="CI45" s="82">
        <f>' I КВАРТАЛ'!U45+'II КВАРТАЛ '!U45+' III КВАРТАЛ '!U45+'IV КВАРТАЛ и СВОД V-мов и $$ '!U45</f>
        <v>0</v>
      </c>
      <c r="CJ45" s="82">
        <f>' I КВАРТАЛ'!V45+'II КВАРТАЛ '!V45+' III КВАРТАЛ '!V45+'IV КВАРТАЛ и СВОД V-мов и $$ '!V45</f>
        <v>0</v>
      </c>
      <c r="CK45" s="106">
        <f>' I КВАРТАЛ'!W45+'II КВАРТАЛ '!W45+' III КВАРТАЛ '!W45+'IV КВАРТАЛ и СВОД V-мов и $$ '!W45</f>
        <v>0</v>
      </c>
      <c r="CL45" s="49">
        <f>' I КВАРТАЛ'!X45+'II КВАРТАЛ '!X45+' III КВАРТАЛ '!X45+'IV КВАРТАЛ и СВОД V-мов и $$ '!X45</f>
        <v>0</v>
      </c>
      <c r="CM45" s="49">
        <f>' I КВАРТАЛ'!Y45+'II КВАРТАЛ '!Y45+' III КВАРТАЛ '!Y45+'IV КВАРТАЛ и СВОД V-мов и $$ '!Y45</f>
        <v>0</v>
      </c>
      <c r="CN45" s="83">
        <f t="shared" si="27"/>
        <v>37581</v>
      </c>
      <c r="CO45" s="82">
        <f>' I КВАРТАЛ'!AA45+'II КВАРТАЛ '!AA45+' III КВАРТАЛ '!AA45+'IV КВАРТАЛ и СВОД V-мов и $$ '!AA45</f>
        <v>10531</v>
      </c>
      <c r="CP45" s="82">
        <f>' I КВАРТАЛ'!AB45+'II КВАРТАЛ '!AB45+' III КВАРТАЛ '!AB45+'IV КВАРТАЛ и СВОД V-мов и $$ '!AB45</f>
        <v>27050</v>
      </c>
      <c r="CQ45" s="106">
        <f>' I КВАРТАЛ'!AC45+'II КВАРТАЛ '!AC45+' III КВАРТАЛ '!AC45+'IV КВАРТАЛ и СВОД V-мов и $$ '!AC45</f>
        <v>35441368.049999997</v>
      </c>
      <c r="CR45" s="49">
        <f>' I КВАРТАЛ'!AD45+'II КВАРТАЛ '!AD45+' III КВАРТАЛ '!AD45+'IV КВАРТАЛ и СВОД V-мов и $$ '!AD45</f>
        <v>9934678.6400000006</v>
      </c>
      <c r="CS45" s="49">
        <f>' I КВАРТАЛ'!AE45+'II КВАРТАЛ '!AE45+' III КВАРТАЛ '!AE45+'IV КВАРТАЛ и СВОД V-мов и $$ '!AE45</f>
        <v>25506689.41</v>
      </c>
      <c r="CT45" s="83">
        <f t="shared" si="28"/>
        <v>0</v>
      </c>
      <c r="CU45" s="82">
        <f>' I КВАРТАЛ'!AG45+'II КВАРТАЛ '!AG45+' III КВАРТАЛ '!AG45+'IV КВАРТАЛ и СВОД V-мов и $$ '!AG45</f>
        <v>0</v>
      </c>
      <c r="CV45" s="82">
        <f>' I КВАРТАЛ'!AH45+'II КВАРТАЛ '!AH45+' III КВАРТАЛ '!AH45+'IV КВАРТАЛ и СВОД V-мов и $$ '!AH45</f>
        <v>0</v>
      </c>
      <c r="CW45" s="106">
        <f>' I КВАРТАЛ'!AI45+'II КВАРТАЛ '!AI45+' III КВАРТАЛ '!AI45+'IV КВАРТАЛ и СВОД V-мов и $$ '!AI45</f>
        <v>0</v>
      </c>
      <c r="CX45" s="49">
        <f>' I КВАРТАЛ'!AJ45+'II КВАРТАЛ '!AJ45+' III КВАРТАЛ '!AJ45+'IV КВАРТАЛ и СВОД V-мов и $$ '!AJ45</f>
        <v>0</v>
      </c>
      <c r="CY45" s="49">
        <f>' I КВАРТАЛ'!AK45+'II КВАРТАЛ '!AK45+' III КВАРТАЛ '!AK45+'IV КВАРТАЛ и СВОД V-мов и $$ '!AK45</f>
        <v>0</v>
      </c>
      <c r="CZ45" s="83">
        <f t="shared" si="29"/>
        <v>16268</v>
      </c>
      <c r="DA45" s="82">
        <f>' I КВАРТАЛ'!AM45+'II КВАРТАЛ '!AM45+' III КВАРТАЛ '!AM45+'IV КВАРТАЛ и СВОД V-мов и $$ '!AM45</f>
        <v>3981</v>
      </c>
      <c r="DB45" s="82">
        <f>' I КВАРТАЛ'!AN45+'II КВАРТАЛ '!AN45+' III КВАРТАЛ '!AN45+'IV КВАРТАЛ и СВОД V-мов и $$ '!AN45</f>
        <v>12287</v>
      </c>
      <c r="DC45" s="106">
        <f>' I КВАРТАЛ'!AO45+'II КВАРТАЛ '!AO45+' III КВАРТАЛ '!AO45+'IV КВАРТАЛ и СВОД V-мов и $$ '!AO45</f>
        <v>370920507.12</v>
      </c>
      <c r="DD45" s="49">
        <f>' I КВАРТАЛ'!AP45+'II КВАРТАЛ '!AP45+' III КВАРТАЛ '!AP45+'IV КВАРТАЛ и СВОД V-мов и $$ '!AP45</f>
        <v>90800241.420000002</v>
      </c>
      <c r="DE45" s="49">
        <f>' I КВАРТАЛ'!AQ45+'II КВАРТАЛ '!AQ45+' III КВАРТАЛ '!AQ45+'IV КВАРТАЛ и СВОД V-мов и $$ '!AQ45</f>
        <v>280120265.70000005</v>
      </c>
      <c r="DF45" s="83">
        <f t="shared" si="30"/>
        <v>450</v>
      </c>
      <c r="DG45" s="82">
        <f>' I КВАРТАЛ'!AS45+'II КВАРТАЛ '!AS45+' III КВАРТАЛ '!AS45+'IV КВАРТАЛ и СВОД V-мов и $$ '!AS45</f>
        <v>138</v>
      </c>
      <c r="DH45" s="82">
        <f>' I КВАРТАЛ'!AT45+'II КВАРТАЛ '!AT45+' III КВАРТАЛ '!AT45+'IV КВАРТАЛ и СВОД V-мов и $$ '!AT45</f>
        <v>312</v>
      </c>
      <c r="DI45" s="106">
        <f>' I КВАРТАЛ'!AU45+'II КВАРТАЛ '!AU45+' III КВАРТАЛ '!AU45+'IV КВАРТАЛ и СВОД V-мов и $$ '!AU45</f>
        <v>3049090.8899999997</v>
      </c>
      <c r="DJ45" s="49">
        <f>' I КВАРТАЛ'!AV45+'II КВАРТАЛ '!AV45+' III КВАРТАЛ '!AV45+'IV КВАРТАЛ и СВОД V-мов и $$ '!AV45</f>
        <v>935054.54</v>
      </c>
      <c r="DK45" s="49">
        <f>' I КВАРТАЛ'!AW45+'II КВАРТАЛ '!AW45+' III КВАРТАЛ '!AW45+'IV КВАРТАЛ и СВОД V-мов и $$ '!AW45</f>
        <v>2114036.35</v>
      </c>
      <c r="DL45" s="83">
        <f t="shared" si="31"/>
        <v>2700</v>
      </c>
      <c r="DM45" s="82">
        <f>' I КВАРТАЛ'!AY45+'II КВАРТАЛ '!AY45+' III КВАРТАЛ '!AY45+'IV КВАРТАЛ и СВОД V-мов и $$ '!AY45</f>
        <v>680</v>
      </c>
      <c r="DN45" s="82">
        <f>' I КВАРТАЛ'!AZ45+'II КВАРТАЛ '!AZ45+' III КВАРТАЛ '!AZ45+'IV КВАРТАЛ и СВОД V-мов и $$ '!AZ45</f>
        <v>2020</v>
      </c>
      <c r="DO45" s="106">
        <f>' I КВАРТАЛ'!BA45+'II КВАРТАЛ '!BA45+' III КВАРТАЛ '!BA45+'IV КВАРТАЛ и СВОД V-мов и $$ '!BA45</f>
        <v>268488</v>
      </c>
      <c r="DP45" s="49">
        <f>' I КВАРТАЛ'!BB45+'II КВАРТАЛ '!BB45+' III КВАРТАЛ '!BB45+'IV КВАРТАЛ и СВОД V-мов и $$ '!BB45</f>
        <v>67619.199999999997</v>
      </c>
      <c r="DQ45" s="49">
        <f>' I КВАРТАЛ'!BC45+'II КВАРТАЛ '!BC45+' III КВАРТАЛ '!BC45+'IV КВАРТАЛ и СВОД V-мов и $$ '!BC45</f>
        <v>200868.8</v>
      </c>
      <c r="DR45" s="83">
        <f t="shared" si="32"/>
        <v>16290</v>
      </c>
      <c r="DS45" s="82">
        <f>' I КВАРТАЛ'!BE45+'II КВАРТАЛ '!BE45+' III КВАРТАЛ '!BE45+'IV КВАРТАЛ и СВОД V-мов и $$ '!BE45</f>
        <v>4106</v>
      </c>
      <c r="DT45" s="82">
        <f>' I КВАРТАЛ'!BF45+'II КВАРТАЛ '!BF45+' III КВАРТАЛ '!BF45+'IV КВАРТАЛ и СВОД V-мов и $$ '!BF45</f>
        <v>12184</v>
      </c>
      <c r="DU45" s="106">
        <f>' I КВАРТАЛ'!BG45+'II КВАРТАЛ '!BG45+' III КВАРТАЛ '!BG45+'IV КВАРТАЛ и СВОД V-мов и $$ '!BG45</f>
        <v>18701004</v>
      </c>
      <c r="DV45" s="49">
        <f>' I КВАРТАЛ'!BH45+'II КВАРТАЛ '!BH45+' III КВАРТАЛ '!BH45+'IV КВАРТАЛ и СВОД V-мов и $$ '!BH45</f>
        <v>4713709.1899999995</v>
      </c>
      <c r="DW45" s="49">
        <f>' I КВАРТАЛ'!BI45+'II КВАРТАЛ '!BI45+' III КВАРТАЛ '!BI45+'IV КВАРТАЛ и СВОД V-мов и $$ '!BI45</f>
        <v>13987294.810000001</v>
      </c>
      <c r="DY45" s="65">
        <f t="shared" si="87"/>
        <v>121639</v>
      </c>
      <c r="DZ45" s="90">
        <f t="shared" si="88"/>
        <v>33515</v>
      </c>
      <c r="EA45" s="90">
        <f t="shared" si="89"/>
        <v>88124</v>
      </c>
      <c r="EB45" s="56">
        <f t="shared" si="33"/>
        <v>441420540.89999998</v>
      </c>
      <c r="EC45" s="49">
        <f t="shared" si="34"/>
        <v>110283001.04000001</v>
      </c>
      <c r="ED45" s="49">
        <f t="shared" si="35"/>
        <v>331137539.86000007</v>
      </c>
      <c r="EE45" s="107">
        <f t="shared" si="90"/>
        <v>0</v>
      </c>
      <c r="EF45" s="93">
        <f t="shared" si="36"/>
        <v>121639</v>
      </c>
      <c r="EG45" s="94">
        <f t="shared" si="37"/>
        <v>0</v>
      </c>
      <c r="EH45" s="151"/>
      <c r="EI45" s="152"/>
      <c r="EJ45" s="151"/>
    </row>
    <row r="46" spans="1:140" s="33" customFormat="1" ht="15" x14ac:dyDescent="0.25">
      <c r="A46" s="21" t="s">
        <v>40</v>
      </c>
      <c r="B46" s="51">
        <f t="shared" ref="B46" si="103">C46+D46</f>
        <v>138</v>
      </c>
      <c r="C46" s="31">
        <v>0</v>
      </c>
      <c r="D46" s="148">
        <v>138</v>
      </c>
      <c r="E46" s="137">
        <f t="shared" ref="E46:E49" si="104">F46+G46</f>
        <v>230721.51</v>
      </c>
      <c r="F46" s="3">
        <v>0</v>
      </c>
      <c r="G46" s="3">
        <v>230721.51</v>
      </c>
      <c r="H46" s="51">
        <f t="shared" si="49"/>
        <v>96</v>
      </c>
      <c r="I46" s="148">
        <v>5</v>
      </c>
      <c r="J46" s="148">
        <v>91</v>
      </c>
      <c r="K46" s="137">
        <f t="shared" si="81"/>
        <v>9475.94</v>
      </c>
      <c r="L46" s="3">
        <v>493.54</v>
      </c>
      <c r="M46" s="3">
        <v>8982.4</v>
      </c>
      <c r="N46" s="51"/>
      <c r="O46" s="31"/>
      <c r="P46" s="31"/>
      <c r="Q46" s="53"/>
      <c r="R46" s="3"/>
      <c r="S46" s="3"/>
      <c r="T46" s="51">
        <f t="shared" ref="T46" si="105">U46+V46</f>
        <v>182</v>
      </c>
      <c r="U46" s="31">
        <v>5</v>
      </c>
      <c r="V46" s="31">
        <v>177</v>
      </c>
      <c r="W46" s="137">
        <f t="shared" ref="W46" si="106">X46+Y46</f>
        <v>178599.82</v>
      </c>
      <c r="X46" s="3">
        <v>4906.59</v>
      </c>
      <c r="Y46" s="3">
        <v>173693.23</v>
      </c>
      <c r="Z46" s="51">
        <f t="shared" si="45"/>
        <v>666</v>
      </c>
      <c r="AA46" s="148">
        <v>23</v>
      </c>
      <c r="AB46" s="148">
        <v>643</v>
      </c>
      <c r="AC46" s="137">
        <f t="shared" si="71"/>
        <v>685040.80999999994</v>
      </c>
      <c r="AD46" s="3">
        <v>23657.57</v>
      </c>
      <c r="AE46" s="3">
        <v>661383.24</v>
      </c>
      <c r="AF46" s="51">
        <f t="shared" si="97"/>
        <v>354</v>
      </c>
      <c r="AG46" s="148">
        <v>11</v>
      </c>
      <c r="AH46" s="148">
        <v>343</v>
      </c>
      <c r="AI46" s="137">
        <f t="shared" si="95"/>
        <v>157863.74</v>
      </c>
      <c r="AJ46" s="3">
        <v>4905.37</v>
      </c>
      <c r="AK46" s="3">
        <v>152958.37</v>
      </c>
      <c r="AL46" s="51"/>
      <c r="AM46" s="31"/>
      <c r="AN46" s="31"/>
      <c r="AO46" s="53"/>
      <c r="AP46" s="3"/>
      <c r="AQ46" s="3"/>
      <c r="AR46" s="51">
        <f t="shared" si="22"/>
        <v>54</v>
      </c>
      <c r="AS46" s="31">
        <v>2</v>
      </c>
      <c r="AT46" s="31">
        <v>52</v>
      </c>
      <c r="AU46" s="137">
        <f t="shared" si="72"/>
        <v>342573.94</v>
      </c>
      <c r="AV46" s="3">
        <v>12687.92</v>
      </c>
      <c r="AW46" s="3">
        <v>329886.02</v>
      </c>
      <c r="AX46" s="51"/>
      <c r="AY46" s="31"/>
      <c r="AZ46" s="31"/>
      <c r="BA46" s="53"/>
      <c r="BB46" s="32"/>
      <c r="BC46" s="32"/>
      <c r="BD46" s="51"/>
      <c r="BE46" s="31"/>
      <c r="BF46" s="31"/>
      <c r="BG46" s="53"/>
      <c r="BH46" s="3"/>
      <c r="BI46" s="3"/>
      <c r="BK46" s="55">
        <f t="shared" si="85"/>
        <v>1604275.76</v>
      </c>
      <c r="BL46" s="58">
        <f>' I КВАРТАЛ'!BK46+'II КВАРТАЛ '!BK46+' III КВАРТАЛ '!BK46+'IV КВАРТАЛ и СВОД V-мов и $$ '!BK46</f>
        <v>6538710.7400000002</v>
      </c>
      <c r="BM46" s="99">
        <v>6538710.7383475974</v>
      </c>
      <c r="BN46" s="99">
        <f t="shared" si="86"/>
        <v>1.6524028033018112E-3</v>
      </c>
      <c r="BO46" s="99"/>
      <c r="BP46" s="83">
        <f t="shared" si="23"/>
        <v>557</v>
      </c>
      <c r="BQ46" s="82">
        <f>' I КВАРТАЛ'!C46+'II КВАРТАЛ '!C46+' III КВАРТАЛ '!C46+'IV КВАРТАЛ и СВОД V-мов и $$ '!C46</f>
        <v>0</v>
      </c>
      <c r="BR46" s="82">
        <f>' I КВАРТАЛ'!D46+'II КВАРТАЛ '!D46+' III КВАРТАЛ '!D46+'IV КВАРТАЛ и СВОД V-мов и $$ '!D46</f>
        <v>557</v>
      </c>
      <c r="BS46" s="106">
        <f>' I КВАРТАЛ'!E46+'II КВАРТАЛ '!E46+' III КВАРТАЛ '!E46+'IV КВАРТАЛ и СВОД V-мов и $$ '!E46</f>
        <v>931245.51</v>
      </c>
      <c r="BT46" s="49">
        <f>' I КВАРТАЛ'!F46+'II КВАРТАЛ '!F46+' III КВАРТАЛ '!F46+'IV КВАРТАЛ и СВОД V-мов и $$ '!F46</f>
        <v>0</v>
      </c>
      <c r="BU46" s="49">
        <f>' I КВАРТАЛ'!G46+'II КВАРТАЛ '!G46+' III КВАРТАЛ '!G46+'IV КВАРТАЛ и СВОД V-мов и $$ '!G46</f>
        <v>931245.51</v>
      </c>
      <c r="BV46" s="83">
        <f t="shared" si="24"/>
        <v>390</v>
      </c>
      <c r="BW46" s="82">
        <f>' I КВАРТАЛ'!I46+'II КВАРТАЛ '!I46+' III КВАРТАЛ '!I46+'IV КВАРТАЛ и СВОД V-мов и $$ '!I46</f>
        <v>23</v>
      </c>
      <c r="BX46" s="82">
        <f>' I КВАРТАЛ'!J46+'II КВАРТАЛ '!J46+' III КВАРТАЛ '!J46+'IV КВАРТАЛ и СВОД V-мов и $$ '!J46</f>
        <v>367</v>
      </c>
      <c r="BY46" s="106">
        <f>' I КВАРТАЛ'!K46+'II КВАРТАЛ '!K46+' III КВАРТАЛ '!K46+'IV КВАРТАЛ и СВОД V-мов и $$ '!K46</f>
        <v>38560.420000000006</v>
      </c>
      <c r="BZ46" s="49">
        <f>' I КВАРТАЛ'!L46+'II КВАРТАЛ '!L46+' III КВАРТАЛ '!L46+'IV КВАРТАЛ и СВОД V-мов и $$ '!L46</f>
        <v>2273.86</v>
      </c>
      <c r="CA46" s="49">
        <f>' I КВАРТАЛ'!M46+'II КВАРТАЛ '!M46+' III КВАРТАЛ '!M46+'IV КВАРТАЛ и СВОД V-мов и $$ '!M46</f>
        <v>36286.559999999998</v>
      </c>
      <c r="CB46" s="83">
        <f t="shared" si="25"/>
        <v>0</v>
      </c>
      <c r="CC46" s="82">
        <f>' I КВАРТАЛ'!O46+'II КВАРТАЛ '!O46+' III КВАРТАЛ '!O46+'IV КВАРТАЛ и СВОД V-мов и $$ '!O46</f>
        <v>0</v>
      </c>
      <c r="CD46" s="82">
        <f>' I КВАРТАЛ'!P46+'II КВАРТАЛ '!P46+' III КВАРТАЛ '!P46+'IV КВАРТАЛ и СВОД V-мов и $$ '!P46</f>
        <v>0</v>
      </c>
      <c r="CE46" s="106">
        <f>' I КВАРТАЛ'!Q46+'II КВАРТАЛ '!Q46+' III КВАРТАЛ '!Q46+'IV КВАРТАЛ и СВОД V-мов и $$ '!Q46</f>
        <v>0</v>
      </c>
      <c r="CF46" s="49">
        <f>' I КВАРТАЛ'!R46+'II КВАРТАЛ '!R46+' III КВАРТАЛ '!R46+'IV КВАРТАЛ и СВОД V-мов и $$ '!R46</f>
        <v>0</v>
      </c>
      <c r="CG46" s="49">
        <f>' I КВАРТАЛ'!S46+'II КВАРТАЛ '!S46+' III КВАРТАЛ '!S46+'IV КВАРТАЛ и СВОД V-мов и $$ '!S46</f>
        <v>0</v>
      </c>
      <c r="CH46" s="83">
        <f t="shared" si="26"/>
        <v>737</v>
      </c>
      <c r="CI46" s="82">
        <f>' I КВАРТАЛ'!U46+'II КВАРТАЛ '!U46+' III КВАРТАЛ '!U46+'IV КВАРТАЛ и СВОД V-мов и $$ '!U46</f>
        <v>20</v>
      </c>
      <c r="CJ46" s="82">
        <f>' I КВАРТАЛ'!V46+'II КВАРТАЛ '!V46+' III КВАРТАЛ '!V46+'IV КВАРТАЛ и СВОД V-мов и $$ '!V46</f>
        <v>717</v>
      </c>
      <c r="CK46" s="106">
        <f>' I КВАРТАЛ'!W46+'II КВАРТАЛ '!W46+' III КВАРТАЛ '!W46+'IV КВАРТАЛ и СВОД V-мов и $$ '!W46</f>
        <v>744578.46</v>
      </c>
      <c r="CL46" s="49">
        <f>' I КВАРТАЛ'!X46+'II КВАРТАЛ '!X46+' III КВАРТАЛ '!X46+'IV КВАРТАЛ и СВОД V-мов и $$ '!X46</f>
        <v>20210.21</v>
      </c>
      <c r="CM46" s="49">
        <f>' I КВАРТАЛ'!Y46+'II КВАРТАЛ '!Y46+' III КВАРТАЛ '!Y46+'IV КВАРТАЛ и СВОД V-мов и $$ '!Y46</f>
        <v>724368.25</v>
      </c>
      <c r="CN46" s="83">
        <f t="shared" si="27"/>
        <v>2669</v>
      </c>
      <c r="CO46" s="82">
        <f>' I КВАРТАЛ'!AA46+'II КВАРТАЛ '!AA46+' III КВАРТАЛ '!AA46+'IV КВАРТАЛ и СВОД V-мов и $$ '!AA46</f>
        <v>107</v>
      </c>
      <c r="CP46" s="82">
        <f>' I КВАРТАЛ'!AB46+'II КВАРТАЛ '!AB46+' III КВАРТАЛ '!AB46+'IV КВАРТАЛ и СВОД V-мов и $$ '!AB46</f>
        <v>2562</v>
      </c>
      <c r="CQ46" s="106">
        <f>' I КВАРТАЛ'!AC46+'II КВАРТАЛ '!AC46+' III КВАРТАЛ '!AC46+'IV КВАРТАЛ и СВОД V-мов и $$ '!AC46</f>
        <v>2745369.94</v>
      </c>
      <c r="CR46" s="49">
        <f>' I КВАРТАЛ'!AD46+'II КВАРТАЛ '!AD46+' III КВАРТАЛ '!AD46+'IV КВАРТАЛ и СВОД V-мов и $$ '!AD46</f>
        <v>110061.91</v>
      </c>
      <c r="CS46" s="49">
        <f>' I КВАРТАЛ'!AE46+'II КВАРТАЛ '!AE46+' III КВАРТАЛ '!AE46+'IV КВАРТАЛ и СВОД V-мов и $$ '!AE46</f>
        <v>2635308.0300000003</v>
      </c>
      <c r="CT46" s="83">
        <f t="shared" si="28"/>
        <v>1433</v>
      </c>
      <c r="CU46" s="82">
        <f>' I КВАРТАЛ'!AG46+'II КВАРТАЛ '!AG46+' III КВАРТАЛ '!AG46+'IV КВАРТАЛ и СВОД V-мов и $$ '!AG46</f>
        <v>49</v>
      </c>
      <c r="CV46" s="82">
        <f>' I КВАРТАЛ'!AH46+'II КВАРТАЛ '!AH46+' III КВАРТАЛ '!AH46+'IV КВАРТАЛ и СВОД V-мов и $$ '!AH46</f>
        <v>1384</v>
      </c>
      <c r="CW46" s="106">
        <f>' I КВАРТАЛ'!AI46+'II КВАРТАЛ '!AI46+' III КВАРТАЛ '!AI46+'IV КВАРТАЛ и СВОД V-мов и $$ '!AI46</f>
        <v>638915.57000000007</v>
      </c>
      <c r="CX46" s="49">
        <f>' I КВАРТАЛ'!AJ46+'II КВАРТАЛ '!AJ46+' III КВАРТАЛ '!AJ46+'IV КВАРТАЛ и СВОД V-мов и $$ '!AJ46</f>
        <v>21846.109999999997</v>
      </c>
      <c r="CY46" s="49">
        <f>' I КВАРТАЛ'!AK46+'II КВАРТАЛ '!AK46+' III КВАРТАЛ '!AK46+'IV КВАРТАЛ и СВОД V-мов и $$ '!AK46</f>
        <v>617069.46</v>
      </c>
      <c r="CZ46" s="83">
        <f t="shared" si="29"/>
        <v>0</v>
      </c>
      <c r="DA46" s="82">
        <f>' I КВАРТАЛ'!AM46+'II КВАРТАЛ '!AM46+' III КВАРТАЛ '!AM46+'IV КВАРТАЛ и СВОД V-мов и $$ '!AM46</f>
        <v>0</v>
      </c>
      <c r="DB46" s="82">
        <f>' I КВАРТАЛ'!AN46+'II КВАРТАЛ '!AN46+' III КВАРТАЛ '!AN46+'IV КВАРТАЛ и СВОД V-мов и $$ '!AN46</f>
        <v>0</v>
      </c>
      <c r="DC46" s="106">
        <f>' I КВАРТАЛ'!AO46+'II КВАРТАЛ '!AO46+' III КВАРТАЛ '!AO46+'IV КВАРТАЛ и СВОД V-мов и $$ '!AO46</f>
        <v>0</v>
      </c>
      <c r="DD46" s="49">
        <f>' I КВАРТАЛ'!AP46+'II КВАРТАЛ '!AP46+' III КВАРТАЛ '!AP46+'IV КВАРТАЛ и СВОД V-мов и $$ '!AP46</f>
        <v>0</v>
      </c>
      <c r="DE46" s="49">
        <f>' I КВАРТАЛ'!AQ46+'II КВАРТАЛ '!AQ46+' III КВАРТАЛ '!AQ46+'IV КВАРТАЛ и СВОД V-мов и $$ '!AQ46</f>
        <v>0</v>
      </c>
      <c r="DF46" s="83">
        <f t="shared" si="30"/>
        <v>227</v>
      </c>
      <c r="DG46" s="82">
        <f>' I КВАРТАЛ'!AS46+'II КВАРТАЛ '!AS46+' III КВАРТАЛ '!AS46+'IV КВАРТАЛ и СВОД V-мов и $$ '!AS46</f>
        <v>8</v>
      </c>
      <c r="DH46" s="82">
        <f>' I КВАРТАЛ'!AT46+'II КВАРТАЛ '!AT46+' III КВАРТАЛ '!AT46+'IV КВАРТАЛ и СВОД V-мов и $$ '!AT46</f>
        <v>219</v>
      </c>
      <c r="DI46" s="106">
        <f>' I КВАРТАЛ'!AU46+'II КВАРТАЛ '!AU46+' III КВАРТАЛ '!AU46+'IV КВАРТАЛ и СВОД V-мов и $$ '!AU46</f>
        <v>1440040.8399999999</v>
      </c>
      <c r="DJ46" s="49">
        <f>' I КВАРТАЛ'!AV46+'II КВАРТАЛ '!AV46+' III КВАРТАЛ '!AV46+'IV КВАРТАЛ и СВОД V-мов и $$ '!AV46</f>
        <v>50750.39</v>
      </c>
      <c r="DK46" s="49">
        <f>' I КВАРТАЛ'!AW46+'II КВАРТАЛ '!AW46+' III КВАРТАЛ '!AW46+'IV КВАРТАЛ и СВОД V-мов и $$ '!AW46</f>
        <v>1389290.4500000002</v>
      </c>
      <c r="DL46" s="83">
        <f t="shared" si="31"/>
        <v>0</v>
      </c>
      <c r="DM46" s="82">
        <f>' I КВАРТАЛ'!AY46+'II КВАРТАЛ '!AY46+' III КВАРТАЛ '!AY46+'IV КВАРТАЛ и СВОД V-мов и $$ '!AY46</f>
        <v>0</v>
      </c>
      <c r="DN46" s="82">
        <f>' I КВАРТАЛ'!AZ46+'II КВАРТАЛ '!AZ46+' III КВАРТАЛ '!AZ46+'IV КВАРТАЛ и СВОД V-мов и $$ '!AZ46</f>
        <v>0</v>
      </c>
      <c r="DO46" s="106">
        <f>' I КВАРТАЛ'!BA46+'II КВАРТАЛ '!BA46+' III КВАРТАЛ '!BA46+'IV КВАРТАЛ и СВОД V-мов и $$ '!BA46</f>
        <v>0</v>
      </c>
      <c r="DP46" s="49">
        <f>' I КВАРТАЛ'!BB46+'II КВАРТАЛ '!BB46+' III КВАРТАЛ '!BB46+'IV КВАРТАЛ и СВОД V-мов и $$ '!BB46</f>
        <v>0</v>
      </c>
      <c r="DQ46" s="49">
        <f>' I КВАРТАЛ'!BC46+'II КВАРТАЛ '!BC46+' III КВАРТАЛ '!BC46+'IV КВАРТАЛ и СВОД V-мов и $$ '!BC46</f>
        <v>0</v>
      </c>
      <c r="DR46" s="83">
        <f t="shared" si="32"/>
        <v>0</v>
      </c>
      <c r="DS46" s="82">
        <f>' I КВАРТАЛ'!BE46+'II КВАРТАЛ '!BE46+' III КВАРТАЛ '!BE46+'IV КВАРТАЛ и СВОД V-мов и $$ '!BE46</f>
        <v>0</v>
      </c>
      <c r="DT46" s="82">
        <f>' I КВАРТАЛ'!BF46+'II КВАРТАЛ '!BF46+' III КВАРТАЛ '!BF46+'IV КВАРТАЛ и СВОД V-мов и $$ '!BF46</f>
        <v>0</v>
      </c>
      <c r="DU46" s="106">
        <f>' I КВАРТАЛ'!BG46+'II КВАРТАЛ '!BG46+' III КВАРТАЛ '!BG46+'IV КВАРТАЛ и СВОД V-мов и $$ '!BG46</f>
        <v>0</v>
      </c>
      <c r="DV46" s="49">
        <f>' I КВАРТАЛ'!BH46+'II КВАРТАЛ '!BH46+' III КВАРТАЛ '!BH46+'IV КВАРТАЛ и СВОД V-мов и $$ '!BH46</f>
        <v>0</v>
      </c>
      <c r="DW46" s="49">
        <f>' I КВАРТАЛ'!BI46+'II КВАРТАЛ '!BI46+' III КВАРТАЛ '!BI46+'IV КВАРТАЛ и СВОД V-мов и $$ '!BI46</f>
        <v>0</v>
      </c>
      <c r="DY46" s="65">
        <f t="shared" si="87"/>
        <v>6013</v>
      </c>
      <c r="DZ46" s="90">
        <f t="shared" si="88"/>
        <v>207</v>
      </c>
      <c r="EA46" s="90">
        <f t="shared" si="89"/>
        <v>5806</v>
      </c>
      <c r="EB46" s="56">
        <f t="shared" si="33"/>
        <v>6538710.7400000002</v>
      </c>
      <c r="EC46" s="49">
        <f t="shared" si="34"/>
        <v>205142.47999999998</v>
      </c>
      <c r="ED46" s="49">
        <f t="shared" si="35"/>
        <v>6333568.2600000007</v>
      </c>
      <c r="EE46" s="107">
        <f t="shared" si="90"/>
        <v>0</v>
      </c>
      <c r="EF46" s="93">
        <f t="shared" si="36"/>
        <v>6013</v>
      </c>
      <c r="EG46" s="94">
        <f t="shared" si="37"/>
        <v>0</v>
      </c>
      <c r="EH46" s="151"/>
      <c r="EI46" s="152"/>
      <c r="EJ46" s="151"/>
    </row>
    <row r="47" spans="1:140" s="33" customFormat="1" ht="30" x14ac:dyDescent="0.25">
      <c r="A47" s="21" t="s">
        <v>51</v>
      </c>
      <c r="B47" s="51">
        <f t="shared" ref="B47:B49" si="107">C47+D47</f>
        <v>47595</v>
      </c>
      <c r="C47" s="148">
        <v>9716</v>
      </c>
      <c r="D47" s="148">
        <v>37879</v>
      </c>
      <c r="E47" s="137">
        <f t="shared" si="104"/>
        <v>92484889.299999997</v>
      </c>
      <c r="F47" s="3">
        <v>18879781.16</v>
      </c>
      <c r="G47" s="3">
        <v>73605108.140000001</v>
      </c>
      <c r="H47" s="51"/>
      <c r="I47" s="31"/>
      <c r="J47" s="31"/>
      <c r="K47" s="53"/>
      <c r="L47" s="3"/>
      <c r="M47" s="3"/>
      <c r="N47" s="51"/>
      <c r="O47" s="31"/>
      <c r="P47" s="31"/>
      <c r="Q47" s="53"/>
      <c r="R47" s="3"/>
      <c r="S47" s="3"/>
      <c r="T47" s="51"/>
      <c r="U47" s="31"/>
      <c r="V47" s="31"/>
      <c r="W47" s="53"/>
      <c r="X47" s="32"/>
      <c r="Y47" s="32"/>
      <c r="Z47" s="51"/>
      <c r="AA47" s="31"/>
      <c r="AB47" s="31"/>
      <c r="AC47" s="53"/>
      <c r="AD47" s="3"/>
      <c r="AE47" s="3"/>
      <c r="AF47" s="51">
        <f t="shared" si="97"/>
        <v>14544</v>
      </c>
      <c r="AG47" s="148">
        <v>3935</v>
      </c>
      <c r="AH47" s="148">
        <v>10609</v>
      </c>
      <c r="AI47" s="137">
        <f t="shared" si="95"/>
        <v>6855365.5999999996</v>
      </c>
      <c r="AJ47" s="3">
        <v>1854776.1</v>
      </c>
      <c r="AK47" s="3">
        <v>5000589.5</v>
      </c>
      <c r="AL47" s="51"/>
      <c r="AM47" s="31"/>
      <c r="AN47" s="31"/>
      <c r="AO47" s="53"/>
      <c r="AP47" s="3"/>
      <c r="AQ47" s="3"/>
      <c r="AR47" s="51"/>
      <c r="AS47" s="31"/>
      <c r="AT47" s="31"/>
      <c r="AU47" s="53"/>
      <c r="AV47" s="3"/>
      <c r="AW47" s="3"/>
      <c r="AX47" s="51"/>
      <c r="AY47" s="31"/>
      <c r="AZ47" s="31"/>
      <c r="BA47" s="53"/>
      <c r="BB47" s="3"/>
      <c r="BC47" s="3"/>
      <c r="BD47" s="51"/>
      <c r="BE47" s="31"/>
      <c r="BF47" s="31"/>
      <c r="BG47" s="53"/>
      <c r="BH47" s="3"/>
      <c r="BI47" s="3"/>
      <c r="BK47" s="55">
        <f t="shared" si="85"/>
        <v>99340254.899999991</v>
      </c>
      <c r="BL47" s="58">
        <f>' I КВАРТАЛ'!BK47+'II КВАРТАЛ '!BK47+' III КВАРТАЛ '!BK47+'IV КВАРТАЛ и СВОД V-мов и $$ '!BK47</f>
        <v>397435182.76999998</v>
      </c>
      <c r="BM47" s="99">
        <v>397435182.79515111</v>
      </c>
      <c r="BN47" s="99">
        <f t="shared" si="86"/>
        <v>-2.515113353729248E-2</v>
      </c>
      <c r="BO47" s="99"/>
      <c r="BP47" s="83">
        <f t="shared" si="23"/>
        <v>190404</v>
      </c>
      <c r="BQ47" s="82">
        <f>' I КВАРТАЛ'!C47+'II КВАРТАЛ '!C47+' III КВАРТАЛ '!C47+'IV КВАРТАЛ и СВОД V-мов и $$ '!C47</f>
        <v>54845</v>
      </c>
      <c r="BR47" s="82">
        <f>' I КВАРТАЛ'!D47+'II КВАРТАЛ '!D47+' III КВАРТАЛ '!D47+'IV КВАРТАЛ и СВОД V-мов и $$ '!D47</f>
        <v>135559</v>
      </c>
      <c r="BS47" s="106">
        <f>' I КВАРТАЛ'!E47+'II КВАРТАЛ '!E47+' III КВАРТАЛ '!E47+'IV КВАРТАЛ и СВОД V-мов и $$ '!E47</f>
        <v>370011834.94999999</v>
      </c>
      <c r="BT47" s="49">
        <f>' I КВАРТАЛ'!F47+'II КВАРТАЛ '!F47+' III КВАРТАЛ '!F47+'IV КВАРТАЛ и СВОД V-мов и $$ '!F47</f>
        <v>106580959.81999999</v>
      </c>
      <c r="BU47" s="49">
        <f>' I КВАРТАЛ'!G47+'II КВАРТАЛ '!G47+' III КВАРТАЛ '!G47+'IV КВАРТАЛ и СВОД V-мов и $$ '!G47</f>
        <v>263430875.13</v>
      </c>
      <c r="BV47" s="83">
        <f t="shared" si="24"/>
        <v>0</v>
      </c>
      <c r="BW47" s="82">
        <f>' I КВАРТАЛ'!I47+'II КВАРТАЛ '!I47+' III КВАРТАЛ '!I47+'IV КВАРТАЛ и СВОД V-мов и $$ '!I47</f>
        <v>0</v>
      </c>
      <c r="BX47" s="82">
        <f>' I КВАРТАЛ'!J47+'II КВАРТАЛ '!J47+' III КВАРТАЛ '!J47+'IV КВАРТАЛ и СВОД V-мов и $$ '!J47</f>
        <v>0</v>
      </c>
      <c r="BY47" s="106">
        <f>' I КВАРТАЛ'!K47+'II КВАРТАЛ '!K47+' III КВАРТАЛ '!K47+'IV КВАРТАЛ и СВОД V-мов и $$ '!K47</f>
        <v>0</v>
      </c>
      <c r="BZ47" s="49">
        <f>' I КВАРТАЛ'!L47+'II КВАРТАЛ '!L47+' III КВАРТАЛ '!L47+'IV КВАРТАЛ и СВОД V-мов и $$ '!L47</f>
        <v>0</v>
      </c>
      <c r="CA47" s="49">
        <f>' I КВАРТАЛ'!M47+'II КВАРТАЛ '!M47+' III КВАРТАЛ '!M47+'IV КВАРТАЛ и СВОД V-мов и $$ '!M47</f>
        <v>0</v>
      </c>
      <c r="CB47" s="83">
        <f t="shared" si="25"/>
        <v>0</v>
      </c>
      <c r="CC47" s="82">
        <f>' I КВАРТАЛ'!O47+'II КВАРТАЛ '!O47+' III КВАРТАЛ '!O47+'IV КВАРТАЛ и СВОД V-мов и $$ '!O47</f>
        <v>0</v>
      </c>
      <c r="CD47" s="82">
        <f>' I КВАРТАЛ'!P47+'II КВАРТАЛ '!P47+' III КВАРТАЛ '!P47+'IV КВАРТАЛ и СВОД V-мов и $$ '!P47</f>
        <v>0</v>
      </c>
      <c r="CE47" s="106">
        <f>' I КВАРТАЛ'!Q47+'II КВАРТАЛ '!Q47+' III КВАРТАЛ '!Q47+'IV КВАРТАЛ и СВОД V-мов и $$ '!Q47</f>
        <v>0</v>
      </c>
      <c r="CF47" s="49">
        <f>' I КВАРТАЛ'!R47+'II КВАРТАЛ '!R47+' III КВАРТАЛ '!R47+'IV КВАРТАЛ и СВОД V-мов и $$ '!R47</f>
        <v>0</v>
      </c>
      <c r="CG47" s="49">
        <f>' I КВАРТАЛ'!S47+'II КВАРТАЛ '!S47+' III КВАРТАЛ '!S47+'IV КВАРТАЛ и СВОД V-мов и $$ '!S47</f>
        <v>0</v>
      </c>
      <c r="CH47" s="83">
        <f t="shared" si="26"/>
        <v>0</v>
      </c>
      <c r="CI47" s="82">
        <f>' I КВАРТАЛ'!U47+'II КВАРТАЛ '!U47+' III КВАРТАЛ '!U47+'IV КВАРТАЛ и СВОД V-мов и $$ '!U47</f>
        <v>0</v>
      </c>
      <c r="CJ47" s="82">
        <f>' I КВАРТАЛ'!V47+'II КВАРТАЛ '!V47+' III КВАРТАЛ '!V47+'IV КВАРТАЛ и СВОД V-мов и $$ '!V47</f>
        <v>0</v>
      </c>
      <c r="CK47" s="106">
        <f>' I КВАРТАЛ'!W47+'II КВАРТАЛ '!W47+' III КВАРТАЛ '!W47+'IV КВАРТАЛ и СВОД V-мов и $$ '!W47</f>
        <v>0</v>
      </c>
      <c r="CL47" s="49">
        <f>' I КВАРТАЛ'!X47+'II КВАРТАЛ '!X47+' III КВАРТАЛ '!X47+'IV КВАРТАЛ и СВОД V-мов и $$ '!X47</f>
        <v>0</v>
      </c>
      <c r="CM47" s="49">
        <f>' I КВАРТАЛ'!Y47+'II КВАРТАЛ '!Y47+' III КВАРТАЛ '!Y47+'IV КВАРТАЛ и СВОД V-мов и $$ '!Y47</f>
        <v>0</v>
      </c>
      <c r="CN47" s="83">
        <f t="shared" si="27"/>
        <v>0</v>
      </c>
      <c r="CO47" s="82">
        <f>' I КВАРТАЛ'!AA47+'II КВАРТАЛ '!AA47+' III КВАРТАЛ '!AA47+'IV КВАРТАЛ и СВОД V-мов и $$ '!AA47</f>
        <v>0</v>
      </c>
      <c r="CP47" s="82">
        <f>' I КВАРТАЛ'!AB47+'II КВАРТАЛ '!AB47+' III КВАРТАЛ '!AB47+'IV КВАРТАЛ и СВОД V-мов и $$ '!AB47</f>
        <v>0</v>
      </c>
      <c r="CQ47" s="106">
        <f>' I КВАРТАЛ'!AC47+'II КВАРТАЛ '!AC47+' III КВАРТАЛ '!AC47+'IV КВАРТАЛ и СВОД V-мов и $$ '!AC47</f>
        <v>0</v>
      </c>
      <c r="CR47" s="49">
        <f>' I КВАРТАЛ'!AD47+'II КВАРТАЛ '!AD47+' III КВАРТАЛ '!AD47+'IV КВАРТАЛ и СВОД V-мов и $$ '!AD47</f>
        <v>0</v>
      </c>
      <c r="CS47" s="49">
        <f>' I КВАРТАЛ'!AE47+'II КВАРТАЛ '!AE47+' III КВАРТАЛ '!AE47+'IV КВАРТАЛ и СВОД V-мов и $$ '!AE47</f>
        <v>0</v>
      </c>
      <c r="CT47" s="83">
        <f t="shared" si="28"/>
        <v>58180</v>
      </c>
      <c r="CU47" s="82">
        <f>' I КВАРТАЛ'!AG47+'II КВАРТАЛ '!AG47+' III КВАРТАЛ '!AG47+'IV КВАРТАЛ и СВОД V-мов и $$ '!AG47</f>
        <v>16791</v>
      </c>
      <c r="CV47" s="82">
        <f>' I КВАРТАЛ'!AH47+'II КВАРТАЛ '!AH47+' III КВАРТАЛ '!AH47+'IV КВАРТАЛ и СВОД V-мов и $$ '!AH47</f>
        <v>41389</v>
      </c>
      <c r="CW47" s="106">
        <f>' I КВАРТАЛ'!AI47+'II КВАРТАЛ '!AI47+' III КВАРТАЛ '!AI47+'IV КВАРТАЛ и СВОД V-мов и $$ '!AI47</f>
        <v>27423347.82</v>
      </c>
      <c r="CX47" s="49">
        <f>' I КВАРТАЛ'!AJ47+'II КВАРТАЛ '!AJ47+' III КВАРТАЛ '!AJ47+'IV КВАРТАЛ и СВОД V-мов и $$ '!AJ47</f>
        <v>7914496.959999999</v>
      </c>
      <c r="CY47" s="49">
        <f>' I КВАРТАЛ'!AK47+'II КВАРТАЛ '!AK47+' III КВАРТАЛ '!AK47+'IV КВАРТАЛ и СВОД V-мов и $$ '!AK47</f>
        <v>19508850.859999999</v>
      </c>
      <c r="CZ47" s="83">
        <f t="shared" si="29"/>
        <v>0</v>
      </c>
      <c r="DA47" s="82">
        <f>' I КВАРТАЛ'!AM47+'II КВАРТАЛ '!AM47+' III КВАРТАЛ '!AM47+'IV КВАРТАЛ и СВОД V-мов и $$ '!AM47</f>
        <v>0</v>
      </c>
      <c r="DB47" s="82">
        <f>' I КВАРТАЛ'!AN47+'II КВАРТАЛ '!AN47+' III КВАРТАЛ '!AN47+'IV КВАРТАЛ и СВОД V-мов и $$ '!AN47</f>
        <v>0</v>
      </c>
      <c r="DC47" s="106">
        <f>' I КВАРТАЛ'!AO47+'II КВАРТАЛ '!AO47+' III КВАРТАЛ '!AO47+'IV КВАРТАЛ и СВОД V-мов и $$ '!AO47</f>
        <v>0</v>
      </c>
      <c r="DD47" s="49">
        <f>' I КВАРТАЛ'!AP47+'II КВАРТАЛ '!AP47+' III КВАРТАЛ '!AP47+'IV КВАРТАЛ и СВОД V-мов и $$ '!AP47</f>
        <v>0</v>
      </c>
      <c r="DE47" s="49">
        <f>' I КВАРТАЛ'!AQ47+'II КВАРТАЛ '!AQ47+' III КВАРТАЛ '!AQ47+'IV КВАРТАЛ и СВОД V-мов и $$ '!AQ47</f>
        <v>0</v>
      </c>
      <c r="DF47" s="83">
        <f t="shared" si="30"/>
        <v>0</v>
      </c>
      <c r="DG47" s="82">
        <f>' I КВАРТАЛ'!AS47+'II КВАРТАЛ '!AS47+' III КВАРТАЛ '!AS47+'IV КВАРТАЛ и СВОД V-мов и $$ '!AS47</f>
        <v>0</v>
      </c>
      <c r="DH47" s="82">
        <f>' I КВАРТАЛ'!AT47+'II КВАРТАЛ '!AT47+' III КВАРТАЛ '!AT47+'IV КВАРТАЛ и СВОД V-мов и $$ '!AT47</f>
        <v>0</v>
      </c>
      <c r="DI47" s="106">
        <f>' I КВАРТАЛ'!AU47+'II КВАРТАЛ '!AU47+' III КВАРТАЛ '!AU47+'IV КВАРТАЛ и СВОД V-мов и $$ '!AU47</f>
        <v>0</v>
      </c>
      <c r="DJ47" s="49">
        <f>' I КВАРТАЛ'!AV47+'II КВАРТАЛ '!AV47+' III КВАРТАЛ '!AV47+'IV КВАРТАЛ и СВОД V-мов и $$ '!AV47</f>
        <v>0</v>
      </c>
      <c r="DK47" s="49">
        <f>' I КВАРТАЛ'!AW47+'II КВАРТАЛ '!AW47+' III КВАРТАЛ '!AW47+'IV КВАРТАЛ и СВОД V-мов и $$ '!AW47</f>
        <v>0</v>
      </c>
      <c r="DL47" s="83">
        <f t="shared" si="31"/>
        <v>0</v>
      </c>
      <c r="DM47" s="82">
        <f>' I КВАРТАЛ'!AY47+'II КВАРТАЛ '!AY47+' III КВАРТАЛ '!AY47+'IV КВАРТАЛ и СВОД V-мов и $$ '!AY47</f>
        <v>0</v>
      </c>
      <c r="DN47" s="82">
        <f>' I КВАРТАЛ'!AZ47+'II КВАРТАЛ '!AZ47+' III КВАРТАЛ '!AZ47+'IV КВАРТАЛ и СВОД V-мов и $$ '!AZ47</f>
        <v>0</v>
      </c>
      <c r="DO47" s="106">
        <f>' I КВАРТАЛ'!BA47+'II КВАРТАЛ '!BA47+' III КВАРТАЛ '!BA47+'IV КВАРТАЛ и СВОД V-мов и $$ '!BA47</f>
        <v>0</v>
      </c>
      <c r="DP47" s="49">
        <f>' I КВАРТАЛ'!BB47+'II КВАРТАЛ '!BB47+' III КВАРТАЛ '!BB47+'IV КВАРТАЛ и СВОД V-мов и $$ '!BB47</f>
        <v>0</v>
      </c>
      <c r="DQ47" s="49">
        <f>' I КВАРТАЛ'!BC47+'II КВАРТАЛ '!BC47+' III КВАРТАЛ '!BC47+'IV КВАРТАЛ и СВОД V-мов и $$ '!BC47</f>
        <v>0</v>
      </c>
      <c r="DR47" s="83">
        <f t="shared" si="32"/>
        <v>0</v>
      </c>
      <c r="DS47" s="82">
        <f>' I КВАРТАЛ'!BE47+'II КВАРТАЛ '!BE47+' III КВАРТАЛ '!BE47+'IV КВАРТАЛ и СВОД V-мов и $$ '!BE47</f>
        <v>0</v>
      </c>
      <c r="DT47" s="82">
        <f>' I КВАРТАЛ'!BF47+'II КВАРТАЛ '!BF47+' III КВАРТАЛ '!BF47+'IV КВАРТАЛ и СВОД V-мов и $$ '!BF47</f>
        <v>0</v>
      </c>
      <c r="DU47" s="106">
        <f>' I КВАРТАЛ'!BG47+'II КВАРТАЛ '!BG47+' III КВАРТАЛ '!BG47+'IV КВАРТАЛ и СВОД V-мов и $$ '!BG47</f>
        <v>0</v>
      </c>
      <c r="DV47" s="49">
        <f>' I КВАРТАЛ'!BH47+'II КВАРТАЛ '!BH47+' III КВАРТАЛ '!BH47+'IV КВАРТАЛ и СВОД V-мов и $$ '!BH47</f>
        <v>0</v>
      </c>
      <c r="DW47" s="49">
        <f>' I КВАРТАЛ'!BI47+'II КВАРТАЛ '!BI47+' III КВАРТАЛ '!BI47+'IV КВАРТАЛ и СВОД V-мов и $$ '!BI47</f>
        <v>0</v>
      </c>
      <c r="DY47" s="65">
        <f t="shared" si="87"/>
        <v>248584</v>
      </c>
      <c r="DZ47" s="90">
        <f t="shared" si="88"/>
        <v>71636</v>
      </c>
      <c r="EA47" s="90">
        <f t="shared" si="89"/>
        <v>176948</v>
      </c>
      <c r="EB47" s="56">
        <f t="shared" si="33"/>
        <v>397435182.76999998</v>
      </c>
      <c r="EC47" s="49">
        <f t="shared" si="34"/>
        <v>114495456.77999999</v>
      </c>
      <c r="ED47" s="49">
        <f t="shared" si="35"/>
        <v>282939725.99000001</v>
      </c>
      <c r="EE47" s="107">
        <f t="shared" si="90"/>
        <v>0</v>
      </c>
      <c r="EF47" s="93">
        <f t="shared" si="36"/>
        <v>248584</v>
      </c>
      <c r="EG47" s="94">
        <f t="shared" si="37"/>
        <v>0</v>
      </c>
      <c r="EH47" s="151"/>
      <c r="EI47" s="154"/>
      <c r="EJ47" s="115"/>
    </row>
    <row r="48" spans="1:140" s="33" customFormat="1" ht="15" x14ac:dyDescent="0.25">
      <c r="A48" s="21" t="s">
        <v>92</v>
      </c>
      <c r="B48" s="51">
        <f t="shared" si="107"/>
        <v>918</v>
      </c>
      <c r="C48" s="148">
        <v>208</v>
      </c>
      <c r="D48" s="148">
        <v>710</v>
      </c>
      <c r="E48" s="137">
        <f t="shared" si="104"/>
        <v>1534799.6099999999</v>
      </c>
      <c r="F48" s="3">
        <v>347754.16</v>
      </c>
      <c r="G48" s="3">
        <v>1187045.45</v>
      </c>
      <c r="H48" s="51">
        <f t="shared" si="49"/>
        <v>859</v>
      </c>
      <c r="I48" s="148">
        <v>242</v>
      </c>
      <c r="J48" s="148">
        <v>617</v>
      </c>
      <c r="K48" s="137">
        <f t="shared" ref="K48:K57" si="108">L48+M48</f>
        <v>81710.19</v>
      </c>
      <c r="L48" s="3">
        <v>23019.63</v>
      </c>
      <c r="M48" s="3">
        <v>58690.559999999998</v>
      </c>
      <c r="N48" s="51"/>
      <c r="O48" s="31"/>
      <c r="P48" s="31"/>
      <c r="Q48" s="53"/>
      <c r="R48" s="3"/>
      <c r="S48" s="3"/>
      <c r="T48" s="51">
        <f t="shared" ref="T48" si="109">U48+V48</f>
        <v>1693</v>
      </c>
      <c r="U48" s="31">
        <v>584</v>
      </c>
      <c r="V48" s="31">
        <v>1109</v>
      </c>
      <c r="W48" s="137">
        <f t="shared" ref="W48:W49" si="110">X48+Y48</f>
        <v>1529059.45</v>
      </c>
      <c r="X48" s="3">
        <v>527448.74</v>
      </c>
      <c r="Y48" s="3">
        <v>1001610.71</v>
      </c>
      <c r="Z48" s="51">
        <f t="shared" si="45"/>
        <v>3979</v>
      </c>
      <c r="AA48" s="148">
        <v>1177</v>
      </c>
      <c r="AB48" s="148">
        <v>2802</v>
      </c>
      <c r="AC48" s="137">
        <f t="shared" ref="AC48:AC65" si="111">AD48+AE48</f>
        <v>2956947.31</v>
      </c>
      <c r="AD48" s="3">
        <v>874673.78</v>
      </c>
      <c r="AE48" s="3">
        <v>2082273.53</v>
      </c>
      <c r="AF48" s="51">
        <f t="shared" si="97"/>
        <v>1740</v>
      </c>
      <c r="AG48" s="148">
        <v>415</v>
      </c>
      <c r="AH48" s="148">
        <v>1325</v>
      </c>
      <c r="AI48" s="137">
        <f t="shared" si="95"/>
        <v>999587.53</v>
      </c>
      <c r="AJ48" s="3">
        <v>238407.37</v>
      </c>
      <c r="AK48" s="3">
        <v>761180.16000000003</v>
      </c>
      <c r="AL48" s="51">
        <f t="shared" si="40"/>
        <v>352</v>
      </c>
      <c r="AM48" s="148">
        <v>77</v>
      </c>
      <c r="AN48" s="148">
        <v>275</v>
      </c>
      <c r="AO48" s="137">
        <f t="shared" ref="AO48:AO49" si="112">AP48+AQ48</f>
        <v>4706552.76</v>
      </c>
      <c r="AP48" s="3">
        <v>1029558.42</v>
      </c>
      <c r="AQ48" s="3">
        <v>3676994.34</v>
      </c>
      <c r="AR48" s="51">
        <f t="shared" si="22"/>
        <v>125</v>
      </c>
      <c r="AS48" s="31">
        <v>43</v>
      </c>
      <c r="AT48" s="31">
        <v>82</v>
      </c>
      <c r="AU48" s="137">
        <f t="shared" ref="AU48:AU49" si="113">AV48+AW48</f>
        <v>758858.14</v>
      </c>
      <c r="AV48" s="3">
        <v>261047.2</v>
      </c>
      <c r="AW48" s="3">
        <v>497810.94</v>
      </c>
      <c r="AX48" s="51">
        <f>AY48+AZ48</f>
        <v>1749</v>
      </c>
      <c r="AY48" s="31">
        <v>623</v>
      </c>
      <c r="AZ48" s="31">
        <v>1126</v>
      </c>
      <c r="BA48" s="137">
        <f t="shared" ref="BA48:BA49" si="114">BB48+BC48</f>
        <v>173920.56</v>
      </c>
      <c r="BB48" s="3">
        <v>61951.12</v>
      </c>
      <c r="BC48" s="3">
        <v>111969.44</v>
      </c>
      <c r="BD48" s="51">
        <f t="shared" si="102"/>
        <v>179</v>
      </c>
      <c r="BE48" s="31">
        <v>64</v>
      </c>
      <c r="BF48" s="31">
        <v>115</v>
      </c>
      <c r="BG48" s="137">
        <f t="shared" ref="BG48:BG57" si="115">BH48+BI48</f>
        <v>125536.28</v>
      </c>
      <c r="BH48" s="3">
        <v>44884.480000000003</v>
      </c>
      <c r="BI48" s="3">
        <v>80651.8</v>
      </c>
      <c r="BK48" s="55">
        <f t="shared" si="85"/>
        <v>12866971.830000002</v>
      </c>
      <c r="BL48" s="58">
        <f>' I КВАРТАЛ'!BK48+'II КВАРТАЛ '!BK48+' III КВАРТАЛ '!BK48+'IV КВАРТАЛ и СВОД V-мов и $$ '!BK48</f>
        <v>52591686.070000008</v>
      </c>
      <c r="BM48" s="99">
        <v>52591686.113808297</v>
      </c>
      <c r="BN48" s="99">
        <f t="shared" si="86"/>
        <v>-4.3808288872241974E-2</v>
      </c>
      <c r="BO48" s="99"/>
      <c r="BP48" s="83">
        <f t="shared" si="23"/>
        <v>3686</v>
      </c>
      <c r="BQ48" s="82">
        <f>' I КВАРТАЛ'!C48+'II КВАРТАЛ '!C48+' III КВАРТАЛ '!C48+'IV КВАРТАЛ и СВОД V-мов и $$ '!C48</f>
        <v>1043</v>
      </c>
      <c r="BR48" s="82">
        <f>' I КВАРТАЛ'!D48+'II КВАРТАЛ '!D48+' III КВАРТАЛ '!D48+'IV КВАРТАЛ и СВОД V-мов и $$ '!D48</f>
        <v>2643</v>
      </c>
      <c r="BS48" s="106">
        <f>' I КВАРТАЛ'!E48+'II КВАРТАЛ '!E48+' III КВАРТАЛ '!E48+'IV КВАРТАЛ и СВОД V-мов и $$ '!E48</f>
        <v>6162604.9600000009</v>
      </c>
      <c r="BT48" s="49">
        <f>' I КВАРТАЛ'!F48+'II КВАРТАЛ '!F48+' III КВАРТАЛ '!F48+'IV КВАРТАЛ и СВОД V-мов и $$ '!F48</f>
        <v>1743786.48</v>
      </c>
      <c r="BU48" s="49">
        <f>' I КВАРТАЛ'!G48+'II КВАРТАЛ '!G48+' III КВАРТАЛ '!G48+'IV КВАРТАЛ и СВОД V-мов и $$ '!G48</f>
        <v>4418818.4799999995</v>
      </c>
      <c r="BV48" s="83">
        <f t="shared" si="24"/>
        <v>3658</v>
      </c>
      <c r="BW48" s="82">
        <f>' I КВАРТАЛ'!I48+'II КВАРТАЛ '!I48+' III КВАРТАЛ '!I48+'IV КВАРТАЛ и СВОД V-мов и $$ '!I48</f>
        <v>1374</v>
      </c>
      <c r="BX48" s="82">
        <f>' I КВАРТАЛ'!J48+'II КВАРТАЛ '!J48+' III КВАРТАЛ '!J48+'IV КВАРТАЛ и СВОД V-мов и $$ '!J48</f>
        <v>2284</v>
      </c>
      <c r="BY48" s="106">
        <f>' I КВАРТАЛ'!K48+'II КВАРТАЛ '!K48+' III КВАРТАЛ '!K48+'IV КВАРТАЛ и СВОД V-мов и $$ '!K48</f>
        <v>346331.13999999996</v>
      </c>
      <c r="BZ48" s="49">
        <f>' I КВАРТАЛ'!L48+'II КВАРТАЛ '!L48+' III КВАРТАЛ '!L48+'IV КВАРТАЛ и СВОД V-мов и $$ '!L48</f>
        <v>130037.92</v>
      </c>
      <c r="CA48" s="49">
        <f>' I КВАРТАЛ'!M48+'II КВАРТАЛ '!M48+' III КВАРТАЛ '!M48+'IV КВАРТАЛ и СВОД V-мов и $$ '!M48</f>
        <v>216293.22</v>
      </c>
      <c r="CB48" s="83">
        <f t="shared" si="25"/>
        <v>0</v>
      </c>
      <c r="CC48" s="82">
        <f>' I КВАРТАЛ'!O48+'II КВАРТАЛ '!O48+' III КВАРТАЛ '!O48+'IV КВАРТАЛ и СВОД V-мов и $$ '!O48</f>
        <v>0</v>
      </c>
      <c r="CD48" s="82">
        <f>' I КВАРТАЛ'!P48+'II КВАРТАЛ '!P48+' III КВАРТАЛ '!P48+'IV КВАРТАЛ и СВОД V-мов и $$ '!P48</f>
        <v>0</v>
      </c>
      <c r="CE48" s="106">
        <f>' I КВАРТАЛ'!Q48+'II КВАРТАЛ '!Q48+' III КВАРТАЛ '!Q48+'IV КВАРТАЛ и СВОД V-мов и $$ '!Q48</f>
        <v>0</v>
      </c>
      <c r="CF48" s="49">
        <f>' I КВАРТАЛ'!R48+'II КВАРТАЛ '!R48+' III КВАРТАЛ '!R48+'IV КВАРТАЛ и СВОД V-мов и $$ '!R48</f>
        <v>0</v>
      </c>
      <c r="CG48" s="49">
        <f>' I КВАРТАЛ'!S48+'II КВАРТАЛ '!S48+' III КВАРТАЛ '!S48+'IV КВАРТАЛ и СВОД V-мов и $$ '!S48</f>
        <v>0</v>
      </c>
      <c r="CH48" s="83">
        <f t="shared" si="26"/>
        <v>7054</v>
      </c>
      <c r="CI48" s="82">
        <f>' I КВАРТАЛ'!U48+'II КВАРТАЛ '!U48+' III КВАРТАЛ '!U48+'IV КВАРТАЛ и СВОД V-мов и $$ '!U48</f>
        <v>2433</v>
      </c>
      <c r="CJ48" s="82">
        <f>' I КВАРТАЛ'!V48+'II КВАРТАЛ '!V48+' III КВАРТАЛ '!V48+'IV КВАРТАЛ и СВОД V-мов и $$ '!V48</f>
        <v>4621</v>
      </c>
      <c r="CK48" s="106">
        <f>' I КВАРТАЛ'!W48+'II КВАРТАЛ '!W48+' III КВАРТАЛ '!W48+'IV КВАРТАЛ и СВОД V-мов и $$ '!W48</f>
        <v>6381515.0699999994</v>
      </c>
      <c r="CL48" s="49">
        <f>' I КВАРТАЛ'!X48+'II КВАРТАЛ '!X48+' III КВАРТАЛ '!X48+'IV КВАРТАЛ и СВОД V-мов и $$ '!X48</f>
        <v>2201051.2400000002</v>
      </c>
      <c r="CM48" s="49">
        <f>' I КВАРТАЛ'!Y48+'II КВАРТАЛ '!Y48+' III КВАРТАЛ '!Y48+'IV КВАРТАЛ и СВОД V-мов и $$ '!Y48</f>
        <v>4180463.83</v>
      </c>
      <c r="CN48" s="83">
        <f t="shared" si="27"/>
        <v>16350</v>
      </c>
      <c r="CO48" s="82">
        <f>' I КВАРТАЛ'!AA48+'II КВАРТАЛ '!AA48+' III КВАРТАЛ '!AA48+'IV КВАРТАЛ и СВОД V-мов и $$ '!AA48</f>
        <v>6229</v>
      </c>
      <c r="CP48" s="82">
        <f>' I КВАРТАЛ'!AB48+'II КВАРТАЛ '!AB48+' III КВАРТАЛ '!AB48+'IV КВАРТАЛ и СВОД V-мов и $$ '!AB48</f>
        <v>10121</v>
      </c>
      <c r="CQ48" s="106">
        <f>' I КВАРТАЛ'!AC48+'II КВАРТАЛ '!AC48+' III КВАРТАЛ '!AC48+'IV КВАРТАЛ и СВОД V-мов и $$ '!AC48</f>
        <v>12144571</v>
      </c>
      <c r="CR48" s="49">
        <f>' I КВАРТАЛ'!AD48+'II КВАРТАЛ '!AD48+' III КВАРТАЛ '!AD48+'IV КВАРТАЛ и СВОД V-мов и $$ '!AD48</f>
        <v>4626548.66</v>
      </c>
      <c r="CS48" s="49">
        <f>' I КВАРТАЛ'!AE48+'II КВАРТАЛ '!AE48+' III КВАРТАЛ '!AE48+'IV КВАРТАЛ и СВОД V-мов и $$ '!AE48</f>
        <v>7518022.3400000008</v>
      </c>
      <c r="CT48" s="83">
        <f t="shared" si="28"/>
        <v>6976</v>
      </c>
      <c r="CU48" s="82">
        <f>' I КВАРТАЛ'!AG48+'II КВАРТАЛ '!AG48+' III КВАРТАЛ '!AG48+'IV КВАРТАЛ и СВОД V-мов и $$ '!AG48</f>
        <v>2415</v>
      </c>
      <c r="CV48" s="82">
        <f>' I КВАРТАЛ'!AH48+'II КВАРТАЛ '!AH48+' III КВАРТАЛ '!AH48+'IV КВАРТАЛ и СВОД V-мов и $$ '!AH48</f>
        <v>4561</v>
      </c>
      <c r="CW48" s="106">
        <f>' I КВАРТАЛ'!AI48+'II КВАРТАЛ '!AI48+' III КВАРТАЛ '!AI48+'IV КВАРТАЛ и СВОД V-мов и $$ '!AI48</f>
        <v>4007605.79</v>
      </c>
      <c r="CX48" s="49">
        <f>' I КВАРТАЛ'!AJ48+'II КВАРТАЛ '!AJ48+' III КВАРТАЛ '!AJ48+'IV КВАРТАЛ и СВОД V-мов и $$ '!AJ48</f>
        <v>1387383.21</v>
      </c>
      <c r="CY48" s="49">
        <f>' I КВАРТАЛ'!AK48+'II КВАРТАЛ '!AK48+' III КВАРТАЛ '!AK48+'IV КВАРТАЛ и СВОД V-мов и $$ '!AK48</f>
        <v>2620222.58</v>
      </c>
      <c r="CZ48" s="83">
        <f t="shared" si="29"/>
        <v>1433</v>
      </c>
      <c r="DA48" s="82">
        <f>' I КВАРТАЛ'!AM48+'II КВАРТАЛ '!AM48+' III КВАРТАЛ '!AM48+'IV КВАРТАЛ и СВОД V-мов и $$ '!AM48</f>
        <v>443</v>
      </c>
      <c r="DB48" s="82">
        <f>' I КВАРТАЛ'!AN48+'II КВАРТАЛ '!AN48+' III КВАРТАЛ '!AN48+'IV КВАРТАЛ и СВОД V-мов и $$ '!AN48</f>
        <v>990</v>
      </c>
      <c r="DC48" s="106">
        <f>' I КВАРТАЛ'!AO48+'II КВАРТАЛ '!AO48+' III КВАРТАЛ '!AO48+'IV КВАРТАЛ и СВОД V-мов и $$ '!AO48</f>
        <v>19164159.079999998</v>
      </c>
      <c r="DD48" s="49">
        <f>' I КВАРТАЛ'!AP48+'II КВАРТАЛ '!AP48+' III КВАРТАЛ '!AP48+'IV КВАРТАЛ и СВОД V-мов и $$ '!AP48</f>
        <v>5924665.9499999993</v>
      </c>
      <c r="DE48" s="49">
        <f>' I КВАРТАЛ'!AQ48+'II КВАРТАЛ '!AQ48+' III КВАРТАЛ '!AQ48+'IV КВАРТАЛ и СВОД V-мов и $$ '!AQ48</f>
        <v>13239493.130000001</v>
      </c>
      <c r="DF48" s="83">
        <f t="shared" si="30"/>
        <v>515</v>
      </c>
      <c r="DG48" s="82">
        <f>' I КВАРТАЛ'!AS48+'II КВАРТАЛ '!AS48+' III КВАРТАЛ '!AS48+'IV КВАРТАЛ и СВОД V-мов и $$ '!AS48</f>
        <v>177</v>
      </c>
      <c r="DH48" s="82">
        <f>' I КВАРТАЛ'!AT48+'II КВАРТАЛ '!AT48+' III КВАРТАЛ '!AT48+'IV КВАРТАЛ и СВОД V-мов и $$ '!AT48</f>
        <v>338</v>
      </c>
      <c r="DI48" s="106">
        <f>' I КВАРТАЛ'!AU48+'II КВАРТАЛ '!AU48+' III КВАРТАЛ '!AU48+'IV КВАРТАЛ и СВОД V-мов и $$ '!AU48</f>
        <v>3127763.5100000002</v>
      </c>
      <c r="DJ48" s="49">
        <f>' I КВАРТАЛ'!AV48+'II КВАРТАЛ '!AV48+' III КВАРТАЛ '!AV48+'IV КВАРТАЛ и СВОД V-мов и $$ '!AV48</f>
        <v>1074976</v>
      </c>
      <c r="DK48" s="49">
        <f>' I КВАРТАЛ'!AW48+'II КВАРТАЛ '!AW48+' III КВАРТАЛ '!AW48+'IV КВАРТАЛ и СВОД V-мов и $$ '!AW48</f>
        <v>2052787.5099999998</v>
      </c>
      <c r="DL48" s="83">
        <f t="shared" si="31"/>
        <v>7536</v>
      </c>
      <c r="DM48" s="82">
        <f>' I КВАРТАЛ'!AY48+'II КВАРТАЛ '!AY48+' III КВАРТАЛ '!AY48+'IV КВАРТАЛ и СВОД V-мов и $$ '!AY48</f>
        <v>2684</v>
      </c>
      <c r="DN48" s="82">
        <f>' I КВАРТАЛ'!AZ48+'II КВАРТАЛ '!AZ48+' III КВАРТАЛ '!AZ48+'IV КВАРТАЛ и СВОД V-мов и $$ '!AZ48</f>
        <v>4852</v>
      </c>
      <c r="DO48" s="106">
        <f>' I КВАРТАЛ'!BA48+'II КВАРТАЛ '!BA48+' III КВАРТАЛ '!BA48+'IV КВАРТАЛ и СВОД V-мов и $$ '!BA48</f>
        <v>749379.84000000008</v>
      </c>
      <c r="DP48" s="49">
        <f>' I КВАРТАЛ'!BB48+'II КВАРТАЛ '!BB48+' III КВАРТАЛ '!BB48+'IV КВАРТАЛ и СВОД V-мов и $$ '!BB48</f>
        <v>266896.96000000002</v>
      </c>
      <c r="DQ48" s="49">
        <f>' I КВАРТАЛ'!BC48+'II КВАРТАЛ '!BC48+' III КВАРТАЛ '!BC48+'IV КВАРТАЛ и СВОД V-мов и $$ '!BC48</f>
        <v>482482.88</v>
      </c>
      <c r="DR48" s="83">
        <f t="shared" si="32"/>
        <v>724</v>
      </c>
      <c r="DS48" s="82">
        <f>' I КВАРТАЛ'!BE48+'II КВАРТАЛ '!BE48+' III КВАРТАЛ '!BE48+'IV КВАРТАЛ и СВОД V-мов и $$ '!BE48</f>
        <v>258</v>
      </c>
      <c r="DT48" s="82">
        <f>' I КВАРТАЛ'!BF48+'II КВАРТАЛ '!BF48+' III КВАРТАЛ '!BF48+'IV КВАРТАЛ и СВОД V-мов и $$ '!BF48</f>
        <v>466</v>
      </c>
      <c r="DU48" s="106">
        <f>' I КВАРТАЛ'!BG48+'II КВАРТАЛ '!BG48+' III КВАРТАЛ '!BG48+'IV КВАРТАЛ и СВОД V-мов и $$ '!BG48</f>
        <v>507755.68000000005</v>
      </c>
      <c r="DV48" s="49">
        <f>' I КВАРТАЛ'!BH48+'II КВАРТАЛ '!BH48+' III КВАРТАЛ '!BH48+'IV КВАРТАЛ и СВОД V-мов и $$ '!BH48</f>
        <v>180940.56000000003</v>
      </c>
      <c r="DW48" s="49">
        <f>' I КВАРТАЛ'!BI48+'II КВАРТАЛ '!BI48+' III КВАРТАЛ '!BI48+'IV КВАРТАЛ и СВОД V-мов и $$ '!BI48</f>
        <v>326815.12</v>
      </c>
      <c r="DY48" s="65">
        <f t="shared" si="87"/>
        <v>47932</v>
      </c>
      <c r="DZ48" s="90">
        <f t="shared" si="88"/>
        <v>17056</v>
      </c>
      <c r="EA48" s="90">
        <f t="shared" si="89"/>
        <v>30876</v>
      </c>
      <c r="EB48" s="56">
        <f t="shared" si="33"/>
        <v>52591686.07</v>
      </c>
      <c r="EC48" s="49">
        <f t="shared" si="34"/>
        <v>17536286.98</v>
      </c>
      <c r="ED48" s="49">
        <f t="shared" si="35"/>
        <v>35055399.090000004</v>
      </c>
      <c r="EE48" s="107">
        <f t="shared" si="90"/>
        <v>0</v>
      </c>
      <c r="EF48" s="93">
        <f t="shared" si="36"/>
        <v>47932</v>
      </c>
      <c r="EG48" s="94">
        <f t="shared" si="37"/>
        <v>0</v>
      </c>
      <c r="EH48" s="151"/>
      <c r="EI48" s="152"/>
      <c r="EJ48" s="151"/>
    </row>
    <row r="49" spans="1:140" s="33" customFormat="1" ht="15" x14ac:dyDescent="0.25">
      <c r="A49" s="21" t="s">
        <v>93</v>
      </c>
      <c r="B49" s="51">
        <f t="shared" si="107"/>
        <v>1229</v>
      </c>
      <c r="C49" s="148">
        <v>6</v>
      </c>
      <c r="D49" s="148">
        <v>1223</v>
      </c>
      <c r="E49" s="137">
        <f t="shared" si="104"/>
        <v>2054758.9500000002</v>
      </c>
      <c r="F49" s="3">
        <v>10031.370000000001</v>
      </c>
      <c r="G49" s="3">
        <v>2044727.58</v>
      </c>
      <c r="H49" s="51">
        <f t="shared" si="49"/>
        <v>712</v>
      </c>
      <c r="I49" s="149">
        <v>2</v>
      </c>
      <c r="J49" s="149">
        <v>710</v>
      </c>
      <c r="K49" s="137">
        <f t="shared" si="108"/>
        <v>185598.69999999998</v>
      </c>
      <c r="L49" s="3">
        <v>521.34</v>
      </c>
      <c r="M49" s="3">
        <v>185077.36</v>
      </c>
      <c r="N49" s="51"/>
      <c r="O49" s="31"/>
      <c r="P49" s="31"/>
      <c r="Q49" s="53"/>
      <c r="R49" s="3"/>
      <c r="S49" s="3"/>
      <c r="T49" s="51">
        <f t="shared" ref="T49" si="116">U49+V49</f>
        <v>1967</v>
      </c>
      <c r="U49" s="31">
        <v>6</v>
      </c>
      <c r="V49" s="31">
        <v>1961</v>
      </c>
      <c r="W49" s="137">
        <f t="shared" si="110"/>
        <v>1859292.1099999999</v>
      </c>
      <c r="X49" s="3">
        <v>5671.46</v>
      </c>
      <c r="Y49" s="3">
        <v>1853620.65</v>
      </c>
      <c r="Z49" s="51">
        <f t="shared" si="45"/>
        <v>5428</v>
      </c>
      <c r="AA49" s="148">
        <v>145</v>
      </c>
      <c r="AB49" s="148">
        <v>5283</v>
      </c>
      <c r="AC49" s="137">
        <f t="shared" si="111"/>
        <v>3783311.3899999997</v>
      </c>
      <c r="AD49" s="3">
        <v>101064.88</v>
      </c>
      <c r="AE49" s="3">
        <v>3682246.51</v>
      </c>
      <c r="AF49" s="51">
        <f t="shared" si="97"/>
        <v>2376</v>
      </c>
      <c r="AG49" s="148">
        <v>6</v>
      </c>
      <c r="AH49" s="148">
        <v>2370</v>
      </c>
      <c r="AI49" s="137">
        <f t="shared" si="95"/>
        <v>1160295.2</v>
      </c>
      <c r="AJ49" s="3">
        <v>2930.04</v>
      </c>
      <c r="AK49" s="3">
        <v>1157365.1599999999</v>
      </c>
      <c r="AL49" s="51">
        <f t="shared" si="40"/>
        <v>560</v>
      </c>
      <c r="AM49" s="148">
        <v>4</v>
      </c>
      <c r="AN49" s="148">
        <v>556</v>
      </c>
      <c r="AO49" s="137">
        <f t="shared" si="112"/>
        <v>7425371.21</v>
      </c>
      <c r="AP49" s="3">
        <v>53038.37</v>
      </c>
      <c r="AQ49" s="3">
        <v>7372332.8399999999</v>
      </c>
      <c r="AR49" s="51">
        <f t="shared" si="22"/>
        <v>183</v>
      </c>
      <c r="AS49" s="31">
        <v>1</v>
      </c>
      <c r="AT49" s="31">
        <v>182</v>
      </c>
      <c r="AU49" s="137">
        <f t="shared" si="113"/>
        <v>1230670.3699999999</v>
      </c>
      <c r="AV49" s="3">
        <v>6724.97</v>
      </c>
      <c r="AW49" s="3">
        <v>1223945.3999999999</v>
      </c>
      <c r="AX49" s="51">
        <f t="shared" ref="AX49" si="117">AY49+AZ49</f>
        <v>2869</v>
      </c>
      <c r="AY49" s="31">
        <v>50</v>
      </c>
      <c r="AZ49" s="31">
        <v>2819</v>
      </c>
      <c r="BA49" s="137">
        <f t="shared" si="114"/>
        <v>285293.36</v>
      </c>
      <c r="BB49" s="3">
        <v>4972</v>
      </c>
      <c r="BC49" s="3">
        <v>280321.36</v>
      </c>
      <c r="BD49" s="51">
        <f t="shared" si="102"/>
        <v>524</v>
      </c>
      <c r="BE49" s="31">
        <v>9</v>
      </c>
      <c r="BF49" s="31">
        <v>515</v>
      </c>
      <c r="BG49" s="137">
        <f t="shared" si="115"/>
        <v>367491.68</v>
      </c>
      <c r="BH49" s="3">
        <v>6311.88</v>
      </c>
      <c r="BI49" s="3">
        <v>361179.8</v>
      </c>
      <c r="BK49" s="55">
        <f t="shared" si="85"/>
        <v>18352082.969999999</v>
      </c>
      <c r="BL49" s="58">
        <f>' I КВАРТАЛ'!BK49+'II КВАРТАЛ '!BK49+' III КВАРТАЛ '!BK49+'IV КВАРТАЛ и СВОД V-мов и $$ '!BK49</f>
        <v>71689150.420000002</v>
      </c>
      <c r="BM49" s="99">
        <v>71689150.426161394</v>
      </c>
      <c r="BN49" s="99">
        <f t="shared" si="86"/>
        <v>-6.1613917350769043E-3</v>
      </c>
      <c r="BO49" s="99"/>
      <c r="BP49" s="83">
        <f t="shared" si="23"/>
        <v>4928</v>
      </c>
      <c r="BQ49" s="82">
        <f>' I КВАРТАЛ'!C49+'II КВАРТАЛ '!C49+' III КВАРТАЛ '!C49+'IV КВАРТАЛ и СВОД V-мов и $$ '!C49</f>
        <v>88</v>
      </c>
      <c r="BR49" s="82">
        <f>' I КВАРТАЛ'!D49+'II КВАРТАЛ '!D49+' III КВАРТАЛ '!D49+'IV КВАРТАЛ и СВОД V-мов и $$ '!D49</f>
        <v>4840</v>
      </c>
      <c r="BS49" s="106">
        <f>' I КВАРТАЛ'!E49+'II КВАРТАЛ '!E49+' III КВАРТАЛ '!E49+'IV КВАРТАЛ и СВОД V-мов и $$ '!E49</f>
        <v>8239098.5200000005</v>
      </c>
      <c r="BT49" s="49">
        <f>' I КВАРТАЛ'!F49+'II КВАРТАЛ '!F49+' III КВАРТАЛ '!F49+'IV КВАРТАЛ и СВОД V-мов и $$ '!F49</f>
        <v>147126.75</v>
      </c>
      <c r="BU49" s="49">
        <f>' I КВАРТАЛ'!G49+'II КВАРТАЛ '!G49+' III КВАРТАЛ '!G49+'IV КВАРТАЛ и СВОД V-мов и $$ '!G49</f>
        <v>8091971.7700000005</v>
      </c>
      <c r="BV49" s="83">
        <f t="shared" si="24"/>
        <v>2818</v>
      </c>
      <c r="BW49" s="82">
        <f>' I КВАРТАЛ'!I49+'II КВАРТАЛ '!I49+' III КВАРТАЛ '!I49+'IV КВАРТАЛ и СВОД V-мов и $$ '!I49</f>
        <v>58</v>
      </c>
      <c r="BX49" s="82">
        <f>' I КВАРТАЛ'!J49+'II КВАРТАЛ '!J49+' III КВАРТАЛ '!J49+'IV КВАРТАЛ и СВОД V-мов и $$ '!J49</f>
        <v>2760</v>
      </c>
      <c r="BY49" s="106">
        <f>' I КВАРТАЛ'!K49+'II КВАРТАЛ '!K49+' III КВАРТАЛ '!K49+'IV КВАРТАЛ и СВОД V-мов и $$ '!K49</f>
        <v>738544.38</v>
      </c>
      <c r="BZ49" s="49">
        <f>' I КВАРТАЛ'!L49+'II КВАРТАЛ '!L49+' III КВАРТАЛ '!L49+'IV КВАРТАЛ и СВОД V-мов и $$ '!L49</f>
        <v>15188.05</v>
      </c>
      <c r="CA49" s="49">
        <f>' I КВАРТАЛ'!M49+'II КВАРТАЛ '!M49+' III КВАРТАЛ '!M49+'IV КВАРТАЛ и СВОД V-мов и $$ '!M49</f>
        <v>723356.33</v>
      </c>
      <c r="CB49" s="83">
        <f t="shared" si="25"/>
        <v>0</v>
      </c>
      <c r="CC49" s="82">
        <f>' I КВАРТАЛ'!O49+'II КВАРТАЛ '!O49+' III КВАРТАЛ '!O49+'IV КВАРТАЛ и СВОД V-мов и $$ '!O49</f>
        <v>0</v>
      </c>
      <c r="CD49" s="82">
        <f>' I КВАРТАЛ'!P49+'II КВАРТАЛ '!P49+' III КВАРТАЛ '!P49+'IV КВАРТАЛ и СВОД V-мов и $$ '!P49</f>
        <v>0</v>
      </c>
      <c r="CE49" s="106">
        <f>' I КВАРТАЛ'!Q49+'II КВАРТАЛ '!Q49+' III КВАРТАЛ '!Q49+'IV КВАРТАЛ и СВОД V-мов и $$ '!Q49</f>
        <v>0</v>
      </c>
      <c r="CF49" s="49">
        <f>' I КВАРТАЛ'!R49+'II КВАРТАЛ '!R49+' III КВАРТАЛ '!R49+'IV КВАРТАЛ и СВОД V-мов и $$ '!R49</f>
        <v>0</v>
      </c>
      <c r="CG49" s="49">
        <f>' I КВАРТАЛ'!S49+'II КВАРТАЛ '!S49+' III КВАРТАЛ '!S49+'IV КВАРТАЛ и СВОД V-мов и $$ '!S49</f>
        <v>0</v>
      </c>
      <c r="CH49" s="83">
        <f t="shared" si="26"/>
        <v>8632</v>
      </c>
      <c r="CI49" s="82">
        <f>' I КВАРТАЛ'!U49+'II КВАРТАЛ '!U49+' III КВАРТАЛ '!U49+'IV КВАРТАЛ и СВОД V-мов и $$ '!U49</f>
        <v>26</v>
      </c>
      <c r="CJ49" s="82">
        <f>' I КВАРТАЛ'!V49+'II КВАРТАЛ '!V49+' III КВАРТАЛ '!V49+'IV КВАРТАЛ и СВОД V-мов и $$ '!V49</f>
        <v>8606</v>
      </c>
      <c r="CK49" s="106">
        <f>' I КВАРТАЛ'!W49+'II КВАРТАЛ '!W49+' III КВАРТАЛ '!W49+'IV КВАРТАЛ и СВОД V-мов и $$ '!W49</f>
        <v>8438249.9199999999</v>
      </c>
      <c r="CL49" s="49">
        <f>' I КВАРТАЛ'!X49+'II КВАРТАЛ '!X49+' III КВАРТАЛ '!X49+'IV КВАРТАЛ и СВОД V-мов и $$ '!X49</f>
        <v>25410.34</v>
      </c>
      <c r="CM49" s="49">
        <f>' I КВАРТАЛ'!Y49+'II КВАРТАЛ '!Y49+' III КВАРТАЛ '!Y49+'IV КВАРТАЛ и СВОД V-мов и $$ '!Y49</f>
        <v>8412839.5800000001</v>
      </c>
      <c r="CN49" s="83">
        <f t="shared" si="27"/>
        <v>20731</v>
      </c>
      <c r="CO49" s="82">
        <f>' I КВАРТАЛ'!AA49+'II КВАРТАЛ '!AA49+' III КВАРТАЛ '!AA49+'IV КВАРТАЛ и СВОД V-мов и $$ '!AA49</f>
        <v>541</v>
      </c>
      <c r="CP49" s="82">
        <f>' I КВАРТАЛ'!AB49+'II КВАРТАЛ '!AB49+' III КВАРТАЛ '!AB49+'IV КВАРТАЛ и СВОД V-мов и $$ '!AB49</f>
        <v>20190</v>
      </c>
      <c r="CQ49" s="106">
        <f>' I КВАРТАЛ'!AC49+'II КВАРТАЛ '!AC49+' III КВАРТАЛ '!AC49+'IV КВАРТАЛ и СВОД V-мов и $$ '!AC49</f>
        <v>14406541.77</v>
      </c>
      <c r="CR49" s="49">
        <f>' I КВАРТАЛ'!AD49+'II КВАРТАЛ '!AD49+' III КВАРТАЛ '!AD49+'IV КВАРТАЛ и СВОД V-мов и $$ '!AD49</f>
        <v>376298.58</v>
      </c>
      <c r="CS49" s="49">
        <f>' I КВАРТАЛ'!AE49+'II КВАРТАЛ '!AE49+' III КВАРТАЛ '!AE49+'IV КВАРТАЛ и СВОД V-мов и $$ '!AE49</f>
        <v>14030243.189999999</v>
      </c>
      <c r="CT49" s="83">
        <f t="shared" si="28"/>
        <v>9404</v>
      </c>
      <c r="CU49" s="82">
        <f>' I КВАРТАЛ'!AG49+'II КВАРТАЛ '!AG49+' III КВАРТАЛ '!AG49+'IV КВАРТАЛ и СВОД V-мов и $$ '!AG49</f>
        <v>28</v>
      </c>
      <c r="CV49" s="82">
        <f>' I КВАРТАЛ'!AH49+'II КВАРТАЛ '!AH49+' III КВАРТАЛ '!AH49+'IV КВАРТАЛ и СВОД V-мов и $$ '!AH49</f>
        <v>9376</v>
      </c>
      <c r="CW49" s="106">
        <f>' I КВАРТАЛ'!AI49+'II КВАРТАЛ '!AI49+' III КВАРТАЛ '!AI49+'IV КВАРТАЛ и СВОД V-мов и $$ '!AI49</f>
        <v>4589447.72</v>
      </c>
      <c r="CX49" s="49">
        <f>' I КВАРТАЛ'!AJ49+'II КВАРТАЛ '!AJ49+' III КВАРТАЛ '!AJ49+'IV КВАРТАЛ и СВОД V-мов и $$ '!AJ49</f>
        <v>13664.079999999998</v>
      </c>
      <c r="CY49" s="49">
        <f>' I КВАРТАЛ'!AK49+'II КВАРТАЛ '!AK49+' III КВАРТАЛ '!AK49+'IV КВАРТАЛ и СВОД V-мов и $$ '!AK49</f>
        <v>4575783.6399999997</v>
      </c>
      <c r="CZ49" s="83">
        <f t="shared" si="29"/>
        <v>2129</v>
      </c>
      <c r="DA49" s="82">
        <f>' I КВАРТАЛ'!AM49+'II КВАРТАЛ '!AM49+' III КВАРТАЛ '!AM49+'IV КВАРТАЛ и СВОД V-мов и $$ '!AM49</f>
        <v>36</v>
      </c>
      <c r="DB49" s="82">
        <f>' I КВАРТАЛ'!AN49+'II КВАРТАЛ '!AN49+' III КВАРТАЛ '!AN49+'IV КВАРТАЛ и СВОД V-мов и $$ '!AN49</f>
        <v>2093</v>
      </c>
      <c r="DC49" s="106">
        <f>' I КВАРТАЛ'!AO49+'II КВАРТАЛ '!AO49+' III КВАРТАЛ '!AO49+'IV КВАРТАЛ и СВОД V-мов и $$ '!AO49</f>
        <v>28138989.270000003</v>
      </c>
      <c r="DD49" s="49">
        <f>' I КВАРТАЛ'!AP49+'II КВАРТАЛ '!AP49+' III КВАРТАЛ '!AP49+'IV КВАРТАЛ и СВОД V-мов и $$ '!AP49</f>
        <v>475475.64</v>
      </c>
      <c r="DE49" s="49">
        <f>' I КВАРТАЛ'!AQ49+'II КВАРТАЛ '!AQ49+' III КВАРТАЛ '!AQ49+'IV КВАРТАЛ и СВОД V-мов и $$ '!AQ49</f>
        <v>27663513.629999999</v>
      </c>
      <c r="DF49" s="83">
        <f t="shared" si="30"/>
        <v>686</v>
      </c>
      <c r="DG49" s="82">
        <f>' I КВАРТАЛ'!AS49+'II КВАРТАЛ '!AS49+' III КВАРТАЛ '!AS49+'IV КВАРТАЛ и СВОД V-мов и $$ '!AS49</f>
        <v>4</v>
      </c>
      <c r="DH49" s="82">
        <f>' I КВАРТАЛ'!AT49+'II КВАРТАЛ '!AT49+' III КВАРТАЛ '!AT49+'IV КВАРТАЛ и СВОД V-мов и $$ '!AT49</f>
        <v>682</v>
      </c>
      <c r="DI49" s="106">
        <f>' I КВАРТАЛ'!AU49+'II КВАРТАЛ '!AU49+' III КВАРТАЛ '!AU49+'IV КВАРТАЛ и СВОД V-мов и $$ '!AU49</f>
        <v>4612400.68</v>
      </c>
      <c r="DJ49" s="49">
        <f>' I КВАРТАЛ'!AV49+'II КВАРТАЛ '!AV49+' III КВАРТАЛ '!AV49+'IV КВАРТАЛ и СВОД V-мов и $$ '!AV49</f>
        <v>26894.28</v>
      </c>
      <c r="DK49" s="49">
        <f>' I КВАРТАЛ'!AW49+'II КВАРТАЛ '!AW49+' III КВАРТАЛ '!AW49+'IV КВАРТАЛ и СВОД V-мов и $$ '!AW49</f>
        <v>4585506.4000000004</v>
      </c>
      <c r="DL49" s="83">
        <f t="shared" si="31"/>
        <v>10675</v>
      </c>
      <c r="DM49" s="82">
        <f>' I КВАРТАЛ'!AY49+'II КВАРТАЛ '!AY49+' III КВАРТАЛ '!AY49+'IV КВАРТАЛ и СВОД V-мов и $$ '!AY49</f>
        <v>186</v>
      </c>
      <c r="DN49" s="82">
        <f>' I КВАРТАЛ'!AZ49+'II КВАРТАЛ '!AZ49+' III КВАРТАЛ '!AZ49+'IV КВАРТАЛ и СВОД V-мов и $$ '!AZ49</f>
        <v>10489</v>
      </c>
      <c r="DO49" s="106">
        <f>' I КВАРТАЛ'!BA49+'II КВАРТАЛ '!BA49+' III КВАРТАЛ '!BA49+'IV КВАРТАЛ и СВОД V-мов и $$ '!BA49</f>
        <v>1061522</v>
      </c>
      <c r="DP49" s="49">
        <f>' I КВАРТАЛ'!BB49+'II КВАРТАЛ '!BB49+' III КВАРТАЛ '!BB49+'IV КВАРТАЛ и СВОД V-мов и $$ '!BB49</f>
        <v>18495.84</v>
      </c>
      <c r="DQ49" s="49">
        <f>' I КВАРТАЛ'!BC49+'II КВАРТАЛ '!BC49+' III КВАРТАЛ '!BC49+'IV КВАРТАЛ и СВОД V-мов и $$ '!BC49</f>
        <v>1043026.1599999999</v>
      </c>
      <c r="DR49" s="83">
        <f t="shared" si="32"/>
        <v>2088</v>
      </c>
      <c r="DS49" s="82">
        <f>' I КВАРТАЛ'!BE49+'II КВАРТАЛ '!BE49+' III КВАРТАЛ '!BE49+'IV КВАРТАЛ и СВОД V-мов и $$ '!BE49</f>
        <v>36</v>
      </c>
      <c r="DT49" s="82">
        <f>' I КВАРТАЛ'!BF49+'II КВАРТАЛ '!BF49+' III КВАРТАЛ '!BF49+'IV КВАРТАЛ и СВОД V-мов и $$ '!BF49</f>
        <v>2052</v>
      </c>
      <c r="DU49" s="106">
        <f>' I КВАРТАЛ'!BG49+'II КВАРТАЛ '!BG49+' III КВАРТАЛ '!BG49+'IV КВАРТАЛ и СВОД V-мов и $$ '!BG49</f>
        <v>1464356.16</v>
      </c>
      <c r="DV49" s="49">
        <f>' I КВАРТАЛ'!BH49+'II КВАРТАЛ '!BH49+' III КВАРТАЛ '!BH49+'IV КВАРТАЛ и СВОД V-мов и $$ '!BH49</f>
        <v>25247.52</v>
      </c>
      <c r="DW49" s="49">
        <f>' I КВАРТАЛ'!BI49+'II КВАРТАЛ '!BI49+' III КВАРТАЛ '!BI49+'IV КВАРТАЛ и СВОД V-мов и $$ '!BI49</f>
        <v>1439108.6400000001</v>
      </c>
      <c r="DY49" s="65">
        <f t="shared" si="87"/>
        <v>62091</v>
      </c>
      <c r="DZ49" s="90">
        <f t="shared" si="88"/>
        <v>1003</v>
      </c>
      <c r="EA49" s="90">
        <f t="shared" si="89"/>
        <v>61088</v>
      </c>
      <c r="EB49" s="56">
        <f t="shared" si="33"/>
        <v>71689150.420000002</v>
      </c>
      <c r="EC49" s="49">
        <f t="shared" si="34"/>
        <v>1123801.08</v>
      </c>
      <c r="ED49" s="49">
        <f t="shared" si="35"/>
        <v>70565349.340000004</v>
      </c>
      <c r="EE49" s="107">
        <f t="shared" si="90"/>
        <v>0</v>
      </c>
      <c r="EF49" s="93">
        <f t="shared" si="36"/>
        <v>62091</v>
      </c>
      <c r="EG49" s="94">
        <f t="shared" si="37"/>
        <v>0</v>
      </c>
      <c r="EH49" s="151"/>
      <c r="EI49" s="152"/>
      <c r="EJ49" s="151"/>
    </row>
    <row r="50" spans="1:140" s="33" customFormat="1" ht="30" x14ac:dyDescent="0.25">
      <c r="A50" s="21" t="s">
        <v>41</v>
      </c>
      <c r="B50" s="51"/>
      <c r="C50" s="31"/>
      <c r="D50" s="31"/>
      <c r="E50" s="53"/>
      <c r="F50" s="3"/>
      <c r="G50" s="3"/>
      <c r="H50" s="51">
        <f t="shared" si="49"/>
        <v>40450</v>
      </c>
      <c r="I50" s="148">
        <v>7919</v>
      </c>
      <c r="J50" s="148">
        <v>32531</v>
      </c>
      <c r="K50" s="137">
        <f t="shared" si="108"/>
        <v>14036961</v>
      </c>
      <c r="L50" s="3">
        <v>2748051.77</v>
      </c>
      <c r="M50" s="3">
        <v>11288909.23</v>
      </c>
      <c r="N50" s="51"/>
      <c r="O50" s="32"/>
      <c r="P50" s="32"/>
      <c r="Q50" s="53"/>
      <c r="R50" s="32"/>
      <c r="S50" s="32"/>
      <c r="T50" s="51"/>
      <c r="U50" s="31"/>
      <c r="V50" s="31"/>
      <c r="W50" s="53"/>
      <c r="X50" s="32"/>
      <c r="Y50" s="32"/>
      <c r="Z50" s="51">
        <f t="shared" si="45"/>
        <v>16382</v>
      </c>
      <c r="AA50" s="148">
        <v>3814</v>
      </c>
      <c r="AB50" s="148">
        <v>12568</v>
      </c>
      <c r="AC50" s="137">
        <f t="shared" si="111"/>
        <v>12710948.799999999</v>
      </c>
      <c r="AD50" s="3">
        <v>2959318.69</v>
      </c>
      <c r="AE50" s="3">
        <v>9751630.1099999994</v>
      </c>
      <c r="AF50" s="51">
        <f t="shared" si="97"/>
        <v>2837</v>
      </c>
      <c r="AG50" s="148">
        <v>520</v>
      </c>
      <c r="AH50" s="148">
        <v>2317</v>
      </c>
      <c r="AI50" s="137">
        <f t="shared" si="95"/>
        <v>605500.31000000006</v>
      </c>
      <c r="AJ50" s="3">
        <v>110983.49</v>
      </c>
      <c r="AK50" s="3">
        <v>494516.82</v>
      </c>
      <c r="AL50" s="51"/>
      <c r="AM50" s="32"/>
      <c r="AN50" s="32"/>
      <c r="AO50" s="53"/>
      <c r="AP50" s="32"/>
      <c r="AQ50" s="32"/>
      <c r="AR50" s="51"/>
      <c r="AS50" s="31"/>
      <c r="AT50" s="31"/>
      <c r="AU50" s="53"/>
      <c r="AV50" s="32"/>
      <c r="AW50" s="32"/>
      <c r="AX50" s="51"/>
      <c r="AY50" s="31"/>
      <c r="AZ50" s="31"/>
      <c r="BA50" s="53"/>
      <c r="BB50" s="32"/>
      <c r="BC50" s="32"/>
      <c r="BD50" s="51">
        <f t="shared" si="102"/>
        <v>3</v>
      </c>
      <c r="BE50" s="31">
        <v>1</v>
      </c>
      <c r="BF50" s="31">
        <v>2</v>
      </c>
      <c r="BG50" s="137">
        <f t="shared" si="115"/>
        <v>21181.5</v>
      </c>
      <c r="BH50" s="3">
        <v>7060.5</v>
      </c>
      <c r="BI50" s="3">
        <v>14121</v>
      </c>
      <c r="BK50" s="55">
        <f t="shared" si="85"/>
        <v>27374591.609999996</v>
      </c>
      <c r="BL50" s="58">
        <f>' I КВАРТАЛ'!BK50+'II КВАРТАЛ '!BK50+' III КВАРТАЛ '!BK50+'IV КВАРТАЛ и СВОД V-мов и $$ '!BK50</f>
        <v>147960321.31</v>
      </c>
      <c r="BM50" s="99">
        <v>147960321.29778498</v>
      </c>
      <c r="BN50" s="99">
        <f t="shared" si="86"/>
        <v>1.2215018272399902E-2</v>
      </c>
      <c r="BO50" s="99"/>
      <c r="BP50" s="83">
        <f t="shared" si="23"/>
        <v>0</v>
      </c>
      <c r="BQ50" s="82">
        <f>' I КВАРТАЛ'!C50+'II КВАРТАЛ '!C50+' III КВАРТАЛ '!C50+'IV КВАРТАЛ и СВОД V-мов и $$ '!C50</f>
        <v>0</v>
      </c>
      <c r="BR50" s="82">
        <f>' I КВАРТАЛ'!D50+'II КВАРТАЛ '!D50+' III КВАРТАЛ '!D50+'IV КВАРТАЛ и СВОД V-мов и $$ '!D50</f>
        <v>0</v>
      </c>
      <c r="BS50" s="106">
        <f>' I КВАРТАЛ'!E50+'II КВАРТАЛ '!E50+' III КВАРТАЛ '!E50+'IV КВАРТАЛ и СВОД V-мов и $$ '!E50</f>
        <v>0</v>
      </c>
      <c r="BT50" s="49">
        <f>' I КВАРТАЛ'!F50+'II КВАРТАЛ '!F50+' III КВАРТАЛ '!F50+'IV КВАРТАЛ и СВОД V-мов и $$ '!F50</f>
        <v>0</v>
      </c>
      <c r="BU50" s="49">
        <f>' I КВАРТАЛ'!G50+'II КВАРТАЛ '!G50+' III КВАРТАЛ '!G50+'IV КВАРТАЛ и СВОД V-мов и $$ '!G50</f>
        <v>0</v>
      </c>
      <c r="BV50" s="83">
        <f t="shared" si="24"/>
        <v>303080</v>
      </c>
      <c r="BW50" s="82">
        <f>' I КВАРТАЛ'!I50+'II КВАРТАЛ '!I50+' III КВАРТАЛ '!I50+'IV КВАРТАЛ и СВОД V-мов и $$ '!I50</f>
        <v>84305</v>
      </c>
      <c r="BX50" s="82">
        <f>' I КВАРТАЛ'!J50+'II КВАРТАЛ '!J50+' III КВАРТАЛ '!J50+'IV КВАРТАЛ и СВОД V-мов и $$ '!J50</f>
        <v>218775</v>
      </c>
      <c r="BY50" s="106">
        <f>' I КВАРТАЛ'!K50+'II КВАРТАЛ '!K50+' III КВАРТАЛ '!K50+'IV КВАРТАЛ и СВОД V-мов и $$ '!K50</f>
        <v>96405516.780000001</v>
      </c>
      <c r="BZ50" s="49">
        <f>' I КВАРТАЛ'!L50+'II КВАРТАЛ '!L50+' III КВАРТАЛ '!L50+'IV КВАРТАЛ и СВОД V-мов и $$ '!L50</f>
        <v>26696423.050000001</v>
      </c>
      <c r="CA50" s="49">
        <f>' I КВАРТАЛ'!M50+'II КВАРТАЛ '!M50+' III КВАРТАЛ '!M50+'IV КВАРТАЛ и СВОД V-мов и $$ '!M50</f>
        <v>69709093.730000004</v>
      </c>
      <c r="CB50" s="83">
        <f t="shared" si="25"/>
        <v>0</v>
      </c>
      <c r="CC50" s="82">
        <f>' I КВАРТАЛ'!O50+'II КВАРТАЛ '!O50+' III КВАРТАЛ '!O50+'IV КВАРТАЛ и СВОД V-мов и $$ '!O50</f>
        <v>0</v>
      </c>
      <c r="CD50" s="82">
        <f>' I КВАРТАЛ'!P50+'II КВАРТАЛ '!P50+' III КВАРТАЛ '!P50+'IV КВАРТАЛ и СВОД V-мов и $$ '!P50</f>
        <v>0</v>
      </c>
      <c r="CE50" s="106">
        <f>' I КВАРТАЛ'!Q50+'II КВАРТАЛ '!Q50+' III КВАРТАЛ '!Q50+'IV КВАРТАЛ и СВОД V-мов и $$ '!Q50</f>
        <v>0</v>
      </c>
      <c r="CF50" s="49">
        <f>' I КВАРТАЛ'!R50+'II КВАРТАЛ '!R50+' III КВАРТАЛ '!R50+'IV КВАРТАЛ и СВОД V-мов и $$ '!R50</f>
        <v>0</v>
      </c>
      <c r="CG50" s="49">
        <f>' I КВАРТАЛ'!S50+'II КВАРТАЛ '!S50+' III КВАРТАЛ '!S50+'IV КВАРТАЛ и СВОД V-мов и $$ '!S50</f>
        <v>0</v>
      </c>
      <c r="CH50" s="83">
        <f t="shared" si="26"/>
        <v>0</v>
      </c>
      <c r="CI50" s="82">
        <f>' I КВАРТАЛ'!U50+'II КВАРТАЛ '!U50+' III КВАРТАЛ '!U50+'IV КВАРТАЛ и СВОД V-мов и $$ '!U50</f>
        <v>0</v>
      </c>
      <c r="CJ50" s="82">
        <f>' I КВАРТАЛ'!V50+'II КВАРТАЛ '!V50+' III КВАРТАЛ '!V50+'IV КВАРТАЛ и СВОД V-мов и $$ '!V50</f>
        <v>0</v>
      </c>
      <c r="CK50" s="106">
        <f>' I КВАРТАЛ'!W50+'II КВАРТАЛ '!W50+' III КВАРТАЛ '!W50+'IV КВАРТАЛ и СВОД V-мов и $$ '!W50</f>
        <v>0</v>
      </c>
      <c r="CL50" s="49">
        <f>' I КВАРТАЛ'!X50+'II КВАРТАЛ '!X50+' III КВАРТАЛ '!X50+'IV КВАРТАЛ и СВОД V-мов и $$ '!X50</f>
        <v>0</v>
      </c>
      <c r="CM50" s="49">
        <f>' I КВАРТАЛ'!Y50+'II КВАРТАЛ '!Y50+' III КВАРТАЛ '!Y50+'IV КВАРТАЛ и СВОД V-мов и $$ '!Y50</f>
        <v>0</v>
      </c>
      <c r="CN50" s="83">
        <f t="shared" si="27"/>
        <v>63606</v>
      </c>
      <c r="CO50" s="82">
        <f>' I КВАРТАЛ'!AA50+'II КВАРТАЛ '!AA50+' III КВАРТАЛ '!AA50+'IV КВАРТАЛ и СВОД V-мов и $$ '!AA50</f>
        <v>17525</v>
      </c>
      <c r="CP50" s="82">
        <f>' I КВАРТАЛ'!AB50+'II КВАРТАЛ '!AB50+' III КВАРТАЛ '!AB50+'IV КВАРТАЛ и СВОД V-мов и $$ '!AB50</f>
        <v>46081</v>
      </c>
      <c r="CQ50" s="106">
        <f>' I КВАРТАЛ'!AC50+'II КВАРТАЛ '!AC50+' III КВАРТАЛ '!AC50+'IV КВАРТАЛ и СВОД V-мов и $$ '!AC50</f>
        <v>49315517.159999996</v>
      </c>
      <c r="CR50" s="49">
        <f>' I КВАРТАЛ'!AD50+'II КВАРТАЛ '!AD50+' III КВАРТАЛ '!AD50+'IV КВАРТАЛ и СВОД V-мов и $$ '!AD50</f>
        <v>13586548.119999999</v>
      </c>
      <c r="CS50" s="49">
        <f>' I КВАРТАЛ'!AE50+'II КВАРТАЛ '!AE50+' III КВАРТАЛ '!AE50+'IV КВАРТАЛ и СВОД V-мов и $$ '!AE50</f>
        <v>35728969.039999999</v>
      </c>
      <c r="CT50" s="83">
        <f t="shared" si="28"/>
        <v>10121</v>
      </c>
      <c r="CU50" s="82">
        <f>' I КВАРТАЛ'!AG50+'II КВАРТАЛ '!AG50+' III КВАРТАЛ '!AG50+'IV КВАРТАЛ и СВОД V-мов и $$ '!AG50</f>
        <v>2472</v>
      </c>
      <c r="CV50" s="82">
        <f>' I КВАРТАЛ'!AH50+'II КВАРТАЛ '!AH50+' III КВАРТАЛ '!AH50+'IV КВАРТАЛ и СВОД V-мов и $$ '!AH50</f>
        <v>7649</v>
      </c>
      <c r="CW50" s="106">
        <f>' I КВАРТАЛ'!AI50+'II КВАРТАЛ '!AI50+' III КВАРТАЛ '!AI50+'IV КВАРТАЛ и СВОД V-мов и $$ '!AI50</f>
        <v>2168682.37</v>
      </c>
      <c r="CX50" s="49">
        <f>' I КВАРТАЛ'!AJ50+'II КВАРТАЛ '!AJ50+' III КВАРТАЛ '!AJ50+'IV КВАРТАЛ и СВОД V-мов и $$ '!AJ50</f>
        <v>530582.78999999992</v>
      </c>
      <c r="CY50" s="49">
        <f>' I КВАРТАЛ'!AK50+'II КВАРТАЛ '!AK50+' III КВАРТАЛ '!AK50+'IV КВАРТАЛ и СВОД V-мов и $$ '!AK50</f>
        <v>1638099.58</v>
      </c>
      <c r="CZ50" s="83">
        <f t="shared" si="29"/>
        <v>0</v>
      </c>
      <c r="DA50" s="82">
        <f>' I КВАРТАЛ'!AM50+'II КВАРТАЛ '!AM50+' III КВАРТАЛ '!AM50+'IV КВАРТАЛ и СВОД V-мов и $$ '!AM50</f>
        <v>0</v>
      </c>
      <c r="DB50" s="82">
        <f>' I КВАРТАЛ'!AN50+'II КВАРТАЛ '!AN50+' III КВАРТАЛ '!AN50+'IV КВАРТАЛ и СВОД V-мов и $$ '!AN50</f>
        <v>0</v>
      </c>
      <c r="DC50" s="106">
        <f>' I КВАРТАЛ'!AO50+'II КВАРТАЛ '!AO50+' III КВАРТАЛ '!AO50+'IV КВАРТАЛ и СВОД V-мов и $$ '!AO50</f>
        <v>0</v>
      </c>
      <c r="DD50" s="49">
        <f>' I КВАРТАЛ'!AP50+'II КВАРТАЛ '!AP50+' III КВАРТАЛ '!AP50+'IV КВАРТАЛ и СВОД V-мов и $$ '!AP50</f>
        <v>0</v>
      </c>
      <c r="DE50" s="49">
        <f>' I КВАРТАЛ'!AQ50+'II КВАРТАЛ '!AQ50+' III КВАРТАЛ '!AQ50+'IV КВАРТАЛ и СВОД V-мов и $$ '!AQ50</f>
        <v>0</v>
      </c>
      <c r="DF50" s="83">
        <f t="shared" si="30"/>
        <v>0</v>
      </c>
      <c r="DG50" s="82">
        <f>' I КВАРТАЛ'!AS50+'II КВАРТАЛ '!AS50+' III КВАРТАЛ '!AS50+'IV КВАРТАЛ и СВОД V-мов и $$ '!AS50</f>
        <v>0</v>
      </c>
      <c r="DH50" s="82">
        <f>' I КВАРТАЛ'!AT50+'II КВАРТАЛ '!AT50+' III КВАРТАЛ '!AT50+'IV КВАРТАЛ и СВОД V-мов и $$ '!AT50</f>
        <v>0</v>
      </c>
      <c r="DI50" s="106">
        <f>' I КВАРТАЛ'!AU50+'II КВАРТАЛ '!AU50+' III КВАРТАЛ '!AU50+'IV КВАРТАЛ и СВОД V-мов и $$ '!AU50</f>
        <v>0</v>
      </c>
      <c r="DJ50" s="49">
        <f>' I КВАРТАЛ'!AV50+'II КВАРТАЛ '!AV50+' III КВАРТАЛ '!AV50+'IV КВАРТАЛ и СВОД V-мов и $$ '!AV50</f>
        <v>0</v>
      </c>
      <c r="DK50" s="49">
        <f>' I КВАРТАЛ'!AW50+'II КВАРТАЛ '!AW50+' III КВАРТАЛ '!AW50+'IV КВАРТАЛ и СВОД V-мов и $$ '!AW50</f>
        <v>0</v>
      </c>
      <c r="DL50" s="83">
        <f t="shared" si="31"/>
        <v>0</v>
      </c>
      <c r="DM50" s="82">
        <f>' I КВАРТАЛ'!AY50+'II КВАРТАЛ '!AY50+' III КВАРТАЛ '!AY50+'IV КВАРТАЛ и СВОД V-мов и $$ '!AY50</f>
        <v>0</v>
      </c>
      <c r="DN50" s="82">
        <f>' I КВАРТАЛ'!AZ50+'II КВАРТАЛ '!AZ50+' III КВАРТАЛ '!AZ50+'IV КВАРТАЛ и СВОД V-мов и $$ '!AZ50</f>
        <v>0</v>
      </c>
      <c r="DO50" s="106">
        <f>' I КВАРТАЛ'!BA50+'II КВАРТАЛ '!BA50+' III КВАРТАЛ '!BA50+'IV КВАРТАЛ и СВОД V-мов и $$ '!BA50</f>
        <v>0</v>
      </c>
      <c r="DP50" s="49">
        <f>' I КВАРТАЛ'!BB50+'II КВАРТАЛ '!BB50+' III КВАРТАЛ '!BB50+'IV КВАРТАЛ и СВОД V-мов и $$ '!BB50</f>
        <v>0</v>
      </c>
      <c r="DQ50" s="49">
        <f>' I КВАРТАЛ'!BC50+'II КВАРТАЛ '!BC50+' III КВАРТАЛ '!BC50+'IV КВАРТАЛ и СВОД V-мов и $$ '!BC50</f>
        <v>0</v>
      </c>
      <c r="DR50" s="83">
        <f t="shared" si="32"/>
        <v>10</v>
      </c>
      <c r="DS50" s="82">
        <f>' I КВАРТАЛ'!BE50+'II КВАРТАЛ '!BE50+' III КВАРТАЛ '!BE50+'IV КВАРТАЛ и СВОД V-мов и $$ '!BE50</f>
        <v>5</v>
      </c>
      <c r="DT50" s="82">
        <f>' I КВАРТАЛ'!BF50+'II КВАРТАЛ '!BF50+' III КВАРТАЛ '!BF50+'IV КВАРТАЛ и СВОД V-мов и $$ '!BF50</f>
        <v>5</v>
      </c>
      <c r="DU50" s="106">
        <f>' I КВАРТАЛ'!BG50+'II КВАРТАЛ '!BG50+' III КВАРТАЛ '!BG50+'IV КВАРТАЛ и СВОД V-мов и $$ '!BG50</f>
        <v>70605</v>
      </c>
      <c r="DV50" s="49">
        <f>' I КВАРТАЛ'!BH50+'II КВАРТАЛ '!BH50+' III КВАРТАЛ '!BH50+'IV КВАРТАЛ и СВОД V-мов и $$ '!BH50</f>
        <v>35302.5</v>
      </c>
      <c r="DW50" s="49">
        <f>' I КВАРТАЛ'!BI50+'II КВАРТАЛ '!BI50+' III КВАРТАЛ '!BI50+'IV КВАРТАЛ и СВОД V-мов и $$ '!BI50</f>
        <v>35302.5</v>
      </c>
      <c r="DY50" s="65">
        <f t="shared" si="87"/>
        <v>376817</v>
      </c>
      <c r="DZ50" s="90">
        <f t="shared" si="88"/>
        <v>104307</v>
      </c>
      <c r="EA50" s="90">
        <f t="shared" si="89"/>
        <v>272510</v>
      </c>
      <c r="EB50" s="56">
        <f t="shared" si="33"/>
        <v>147960321.31</v>
      </c>
      <c r="EC50" s="49">
        <f t="shared" si="34"/>
        <v>40848856.460000001</v>
      </c>
      <c r="ED50" s="49">
        <f t="shared" si="35"/>
        <v>107111464.85000001</v>
      </c>
      <c r="EE50" s="107">
        <f t="shared" si="90"/>
        <v>0</v>
      </c>
      <c r="EF50" s="93">
        <f t="shared" si="36"/>
        <v>376817</v>
      </c>
      <c r="EG50" s="94">
        <f t="shared" si="37"/>
        <v>0</v>
      </c>
      <c r="EH50" s="151"/>
      <c r="EI50" s="152"/>
      <c r="EJ50" s="151"/>
    </row>
    <row r="51" spans="1:140" s="33" customFormat="1" ht="15" x14ac:dyDescent="0.25">
      <c r="A51" s="21" t="s">
        <v>94</v>
      </c>
      <c r="B51" s="51">
        <f t="shared" ref="B51:B52" si="118">C51+D51</f>
        <v>1200</v>
      </c>
      <c r="C51" s="148">
        <v>127</v>
      </c>
      <c r="D51" s="148">
        <v>1073</v>
      </c>
      <c r="E51" s="137">
        <f t="shared" ref="E51:E54" si="119">F51+G51</f>
        <v>2049900.6500000001</v>
      </c>
      <c r="F51" s="3">
        <v>216947.82</v>
      </c>
      <c r="G51" s="3">
        <v>1832952.83</v>
      </c>
      <c r="H51" s="51">
        <f t="shared" si="49"/>
        <v>1763</v>
      </c>
      <c r="I51" s="148">
        <v>118</v>
      </c>
      <c r="J51" s="148">
        <v>1645</v>
      </c>
      <c r="K51" s="137">
        <f t="shared" si="108"/>
        <v>267146.31</v>
      </c>
      <c r="L51" s="3">
        <v>17880.47</v>
      </c>
      <c r="M51" s="3">
        <v>249265.84</v>
      </c>
      <c r="N51" s="51"/>
      <c r="O51" s="32"/>
      <c r="P51" s="32"/>
      <c r="Q51" s="53"/>
      <c r="R51" s="32"/>
      <c r="S51" s="32"/>
      <c r="T51" s="51">
        <f t="shared" ref="T51:T52" si="120">U51+V51</f>
        <v>3736</v>
      </c>
      <c r="U51" s="31">
        <v>327</v>
      </c>
      <c r="V51" s="31">
        <v>3409</v>
      </c>
      <c r="W51" s="137">
        <f t="shared" ref="W51:W57" si="121">X51+Y51</f>
        <v>2608669.15</v>
      </c>
      <c r="X51" s="3">
        <v>228328.38</v>
      </c>
      <c r="Y51" s="3">
        <v>2380340.77</v>
      </c>
      <c r="Z51" s="51">
        <f t="shared" si="45"/>
        <v>5143</v>
      </c>
      <c r="AA51" s="148">
        <v>390</v>
      </c>
      <c r="AB51" s="148">
        <v>4753</v>
      </c>
      <c r="AC51" s="137">
        <f t="shared" si="111"/>
        <v>3406097.59</v>
      </c>
      <c r="AD51" s="3">
        <v>258288.56</v>
      </c>
      <c r="AE51" s="3">
        <v>3147809.03</v>
      </c>
      <c r="AF51" s="51">
        <f t="shared" si="97"/>
        <v>2251</v>
      </c>
      <c r="AG51" s="148">
        <v>226</v>
      </c>
      <c r="AH51" s="148">
        <v>2025</v>
      </c>
      <c r="AI51" s="137">
        <f t="shared" si="95"/>
        <v>1067788.27</v>
      </c>
      <c r="AJ51" s="3">
        <v>107205.75</v>
      </c>
      <c r="AK51" s="3">
        <v>960582.52</v>
      </c>
      <c r="AL51" s="51">
        <f t="shared" si="40"/>
        <v>469</v>
      </c>
      <c r="AM51" s="148">
        <v>50</v>
      </c>
      <c r="AN51" s="148">
        <v>419</v>
      </c>
      <c r="AO51" s="137">
        <f t="shared" ref="AO51:AO61" si="122">AP51+AQ51</f>
        <v>6795158.8200000003</v>
      </c>
      <c r="AP51" s="3">
        <v>724430.58</v>
      </c>
      <c r="AQ51" s="3">
        <v>6070728.2400000002</v>
      </c>
      <c r="AR51" s="51">
        <f t="shared" si="22"/>
        <v>162</v>
      </c>
      <c r="AS51" s="31">
        <v>23</v>
      </c>
      <c r="AT51" s="31">
        <v>139</v>
      </c>
      <c r="AU51" s="137">
        <f t="shared" ref="AU51:AU63" si="123">AV51+AW51</f>
        <v>1011619.4199999999</v>
      </c>
      <c r="AV51" s="3">
        <v>143624.98000000001</v>
      </c>
      <c r="AW51" s="3">
        <v>867994.44</v>
      </c>
      <c r="AX51" s="51">
        <f t="shared" ref="AX51:AX57" si="124">AY51+AZ51</f>
        <v>2139</v>
      </c>
      <c r="AY51" s="31">
        <v>178</v>
      </c>
      <c r="AZ51" s="31">
        <v>1961</v>
      </c>
      <c r="BA51" s="137">
        <f t="shared" ref="BA51:BA52" si="125">BB51+BC51</f>
        <v>244662.06</v>
      </c>
      <c r="BB51" s="3">
        <v>20359.91</v>
      </c>
      <c r="BC51" s="3">
        <v>224302.15</v>
      </c>
      <c r="BD51" s="51">
        <f t="shared" ref="BD51:BD53" si="126">BE51+BF51</f>
        <v>123</v>
      </c>
      <c r="BE51" s="31">
        <v>10</v>
      </c>
      <c r="BF51" s="31">
        <v>113</v>
      </c>
      <c r="BG51" s="137">
        <f t="shared" si="115"/>
        <v>86262.36</v>
      </c>
      <c r="BH51" s="3">
        <v>7013.2</v>
      </c>
      <c r="BI51" s="3">
        <v>79249.16</v>
      </c>
      <c r="BK51" s="55">
        <f t="shared" si="85"/>
        <v>17537304.629999999</v>
      </c>
      <c r="BL51" s="58">
        <f>' I КВАРТАЛ'!BK51+'II КВАРТАЛ '!BK51+' III КВАРТАЛ '!BK51+'IV КВАРТАЛ и СВОД V-мов и $$ '!BK51</f>
        <v>71180276.149999991</v>
      </c>
      <c r="BM51" s="99">
        <v>71180276.153962642</v>
      </c>
      <c r="BN51" s="99">
        <f t="shared" si="86"/>
        <v>-3.9626508951187134E-3</v>
      </c>
      <c r="BO51" s="99"/>
      <c r="BP51" s="83">
        <f t="shared" si="23"/>
        <v>4811</v>
      </c>
      <c r="BQ51" s="82">
        <f>' I КВАРТАЛ'!C51+'II КВАРТАЛ '!C51+' III КВАРТАЛ '!C51+'IV КВАРТАЛ и СВОД V-мов и $$ '!C51</f>
        <v>569</v>
      </c>
      <c r="BR51" s="82">
        <f>' I КВАРТАЛ'!D51+'II КВАРТАЛ '!D51+' III КВАРТАЛ '!D51+'IV КВАРТАЛ и СВОД V-мов и $$ '!D51</f>
        <v>4242</v>
      </c>
      <c r="BS51" s="106">
        <f>' I КВАРТАЛ'!E51+'II КВАРТАЛ '!E51+' III КВАРТАЛ '!E51+'IV КВАРТАЛ и СВОД V-мов и $$ '!E51</f>
        <v>8218685.9200000009</v>
      </c>
      <c r="BT51" s="49">
        <f>' I КВАРТАЛ'!F51+'II КВАРТАЛ '!F51+' III КВАРТАЛ '!F51+'IV КВАРТАЛ и СВОД V-мов и $$ '!F51</f>
        <v>972026.97</v>
      </c>
      <c r="BU51" s="49">
        <f>' I КВАРТАЛ'!G51+'II КВАРТАЛ '!G51+' III КВАРТАЛ '!G51+'IV КВАРТАЛ и СВОД V-мов и $$ '!G51</f>
        <v>7246658.9500000002</v>
      </c>
      <c r="BV51" s="83">
        <f t="shared" si="24"/>
        <v>7163</v>
      </c>
      <c r="BW51" s="82">
        <f>' I КВАРТАЛ'!I51+'II КВАРТАЛ '!I51+' III КВАРТАЛ '!I51+'IV КВАРТАЛ и СВОД V-мов и $$ '!I51</f>
        <v>578</v>
      </c>
      <c r="BX51" s="82">
        <f>' I КВАРТАЛ'!J51+'II КВАРТАЛ '!J51+' III КВАРТАЛ '!J51+'IV КВАРТАЛ и СВОД V-мов и $$ '!J51</f>
        <v>6585</v>
      </c>
      <c r="BY51" s="106">
        <f>' I КВАРТАЛ'!K51+'II КВАРТАЛ '!K51+' III КВАРТАЛ '!K51+'IV КВАРТАЛ и СВОД V-мов и $$ '!K51</f>
        <v>1080013.1100000001</v>
      </c>
      <c r="BZ51" s="49">
        <f>' I КВАРТАЛ'!L51+'II КВАРТАЛ '!L51+' III КВАРТАЛ '!L51+'IV КВАРТАЛ и СВОД V-мов и $$ '!L51</f>
        <v>87116.33</v>
      </c>
      <c r="CA51" s="49">
        <f>' I КВАРТАЛ'!M51+'II КВАРТАЛ '!M51+' III КВАРТАЛ '!M51+'IV КВАРТАЛ и СВОД V-мов и $$ '!M51</f>
        <v>992896.77999999991</v>
      </c>
      <c r="CB51" s="83">
        <f t="shared" si="25"/>
        <v>0</v>
      </c>
      <c r="CC51" s="82">
        <f>' I КВАРТАЛ'!O51+'II КВАРТАЛ '!O51+' III КВАРТАЛ '!O51+'IV КВАРТАЛ и СВОД V-мов и $$ '!O51</f>
        <v>0</v>
      </c>
      <c r="CD51" s="82">
        <f>' I КВАРТАЛ'!P51+'II КВАРТАЛ '!P51+' III КВАРТАЛ '!P51+'IV КВАРТАЛ и СВОД V-мов и $$ '!P51</f>
        <v>0</v>
      </c>
      <c r="CE51" s="106">
        <f>' I КВАРТАЛ'!Q51+'II КВАРТАЛ '!Q51+' III КВАРТАЛ '!Q51+'IV КВАРТАЛ и СВОД V-мов и $$ '!Q51</f>
        <v>0</v>
      </c>
      <c r="CF51" s="49">
        <f>' I КВАРТАЛ'!R51+'II КВАРТАЛ '!R51+' III КВАРТАЛ '!R51+'IV КВАРТАЛ и СВОД V-мов и $$ '!R51</f>
        <v>0</v>
      </c>
      <c r="CG51" s="49">
        <f>' I КВАРТАЛ'!S51+'II КВАРТАЛ '!S51+' III КВАРТАЛ '!S51+'IV КВАРТАЛ и СВОД V-мов и $$ '!S51</f>
        <v>0</v>
      </c>
      <c r="CH51" s="83">
        <f t="shared" si="26"/>
        <v>14828</v>
      </c>
      <c r="CI51" s="82">
        <f>' I КВАРТАЛ'!U51+'II КВАРТАЛ '!U51+' III КВАРТАЛ '!U51+'IV КВАРТАЛ и СВОД V-мов и $$ '!U51</f>
        <v>1296</v>
      </c>
      <c r="CJ51" s="82">
        <f>' I КВАРТАЛ'!V51+'II КВАРТАЛ '!V51+' III КВАРТАЛ '!V51+'IV КВАРТАЛ и СВОД V-мов и $$ '!V51</f>
        <v>13532</v>
      </c>
      <c r="CK51" s="106">
        <f>' I КВАРТАЛ'!W51+'II КВАРТАЛ '!W51+' III КВАРТАЛ '!W51+'IV КВАРТАЛ и СВОД V-мов и $$ '!W51</f>
        <v>10416714.210000001</v>
      </c>
      <c r="CL51" s="49">
        <f>' I КВАРТАЛ'!X51+'II КВАРТАЛ '!X51+' III КВАРТАЛ '!X51+'IV КВАРТАЛ и СВОД V-мов и $$ '!X51</f>
        <v>910441.86</v>
      </c>
      <c r="CM51" s="49">
        <f>' I КВАРТАЛ'!Y51+'II КВАРТАЛ '!Y51+' III КВАРТАЛ '!Y51+'IV КВАРТАЛ и СВОД V-мов и $$ '!Y51</f>
        <v>9506272.3499999996</v>
      </c>
      <c r="CN51" s="83">
        <f t="shared" si="27"/>
        <v>20679</v>
      </c>
      <c r="CO51" s="82">
        <f>' I КВАРТАЛ'!AA51+'II КВАРТАЛ '!AA51+' III КВАРТАЛ '!AA51+'IV КВАРТАЛ и СВОД V-мов и $$ '!AA51</f>
        <v>1843</v>
      </c>
      <c r="CP51" s="82">
        <f>' I КВАРТАЛ'!AB51+'II КВАРТАЛ '!AB51+' III КВАРТАЛ '!AB51+'IV КВАРТАЛ и СВОД V-мов и $$ '!AB51</f>
        <v>18836</v>
      </c>
      <c r="CQ51" s="106">
        <f>' I КВАРТАЛ'!AC51+'II КВАРТАЛ '!AC51+' III КВАРТАЛ '!AC51+'IV КВАРТАЛ и СВОД V-мов и $$ '!AC51</f>
        <v>13710085.93</v>
      </c>
      <c r="CR51" s="49">
        <f>' I КВАРТАЛ'!AD51+'II КВАРТАЛ '!AD51+' III КВАРТАЛ '!AD51+'IV КВАРТАЛ и СВОД V-мов и $$ '!AD51</f>
        <v>1221945.53</v>
      </c>
      <c r="CS51" s="49">
        <f>' I КВАРТАЛ'!AE51+'II КВАРТАЛ '!AE51+' III КВАРТАЛ '!AE51+'IV КВАРТАЛ и СВОД V-мов и $$ '!AE51</f>
        <v>12488140.4</v>
      </c>
      <c r="CT51" s="83">
        <f t="shared" si="28"/>
        <v>9035</v>
      </c>
      <c r="CU51" s="82">
        <f>' I КВАРТАЛ'!AG51+'II КВАРТАЛ '!AG51+' III КВАРТАЛ '!AG51+'IV КВАРТАЛ и СВОД V-мов и $$ '!AG51</f>
        <v>729</v>
      </c>
      <c r="CV51" s="82">
        <f>' I КВАРТАЛ'!AH51+'II КВАРТАЛ '!AH51+' III КВАРТАЛ '!AH51+'IV КВАРТАЛ и СВОД V-мов и $$ '!AH51</f>
        <v>8306</v>
      </c>
      <c r="CW51" s="106">
        <f>' I КВАРТАЛ'!AI51+'II КВАРТАЛ '!AI51+' III КВАРТАЛ '!AI51+'IV КВАРТАЛ и СВОД V-мов и $$ '!AI51</f>
        <v>4283961.21</v>
      </c>
      <c r="CX51" s="49">
        <f>' I КВАРТАЛ'!AJ51+'II КВАРТАЛ '!AJ51+' III КВАРТАЛ '!AJ51+'IV КВАРТАЛ и СВОД V-мов и $$ '!AJ51</f>
        <v>345680.97</v>
      </c>
      <c r="CY51" s="49">
        <f>' I КВАРТАЛ'!AK51+'II КВАРТАЛ '!AK51+' III КВАРТАЛ '!AK51+'IV КВАРТАЛ и СВОД V-мов и $$ '!AK51</f>
        <v>3938280.2399999998</v>
      </c>
      <c r="CZ51" s="83">
        <f t="shared" si="29"/>
        <v>1928</v>
      </c>
      <c r="DA51" s="82">
        <f>' I КВАРТАЛ'!AM51+'II КВАРТАЛ '!AM51+' III КВАРТАЛ '!AM51+'IV КВАРТАЛ и СВОД V-мов и $$ '!AM51</f>
        <v>245</v>
      </c>
      <c r="DB51" s="82">
        <f>' I КВАРТАЛ'!AN51+'II КВАРТАЛ '!AN51+' III КВАРТАЛ '!AN51+'IV КВАРТАЛ и СВОД V-мов и $$ '!AN51</f>
        <v>1683</v>
      </c>
      <c r="DC51" s="106">
        <f>' I КВАРТАЛ'!AO51+'II КВАРТАЛ '!AO51+' III КВАРТАЛ '!AO51+'IV КВАРТАЛ и СВОД V-мов и $$ '!AO51</f>
        <v>27953864.039999999</v>
      </c>
      <c r="DD51" s="49">
        <f>' I КВАРТАЛ'!AP51+'II КВАРТАЛ '!AP51+' III КВАРТАЛ '!AP51+'IV КВАРТАЛ и СВОД V-мов и $$ '!AP51</f>
        <v>3552358.95</v>
      </c>
      <c r="DE51" s="49">
        <f>' I КВАРТАЛ'!AQ51+'II КВАРТАЛ '!AQ51+' III КВАРТАЛ '!AQ51+'IV КВАРТАЛ и СВОД V-мов и $$ '!AQ51</f>
        <v>24401505.090000004</v>
      </c>
      <c r="DF51" s="83">
        <f t="shared" si="30"/>
        <v>670</v>
      </c>
      <c r="DG51" s="82">
        <f>' I КВАРТАЛ'!AS51+'II КВАРТАЛ '!AS51+' III КВАРТАЛ '!AS51+'IV КВАРТАЛ и СВОД V-мов и $$ '!AS51</f>
        <v>95</v>
      </c>
      <c r="DH51" s="82">
        <f>' I КВАРТАЛ'!AT51+'II КВАРТАЛ '!AT51+' III КВАРТАЛ '!AT51+'IV КВАРТАЛ и СВОД V-мов и $$ '!AT51</f>
        <v>575</v>
      </c>
      <c r="DI51" s="106">
        <f>' I КВАРТАЛ'!AU51+'II КВАРТАЛ '!AU51+' III КВАРТАЛ '!AU51+'IV КВАРТАЛ и СВОД V-мов и $$ '!AU51</f>
        <v>4187578.63</v>
      </c>
      <c r="DJ51" s="49">
        <f>' I КВАРТАЛ'!AV51+'II КВАРТАЛ '!AV51+' III КВАРТАЛ '!AV51+'IV КВАРТАЛ и СВОД V-мов и $$ '!AV51</f>
        <v>593759.68999999994</v>
      </c>
      <c r="DK51" s="49">
        <f>' I КВАРТАЛ'!AW51+'II КВАРТАЛ '!AW51+' III КВАРТАЛ '!AW51+'IV КВАРТАЛ и СВОД V-мов и $$ '!AW51</f>
        <v>3593818.94</v>
      </c>
      <c r="DL51" s="83">
        <f t="shared" si="31"/>
        <v>8575</v>
      </c>
      <c r="DM51" s="82">
        <f>' I КВАРТАЛ'!AY51+'II КВАРТАЛ '!AY51+' III КВАРТАЛ '!AY51+'IV КВАРТАЛ и СВОД V-мов и $$ '!AY51</f>
        <v>712</v>
      </c>
      <c r="DN51" s="82">
        <f>' I КВАРТАЛ'!AZ51+'II КВАРТАЛ '!AZ51+' III КВАРТАЛ '!AZ51+'IV КВАРТАЛ и СВОД V-мов и $$ '!AZ51</f>
        <v>7863</v>
      </c>
      <c r="DO51" s="106">
        <f>' I КВАРТАЛ'!BA51+'II КВАРТАЛ '!BA51+' III КВАРТАЛ '!BA51+'IV КВАРТАЛ и СВОД V-мов и $$ '!BA51</f>
        <v>982219.7</v>
      </c>
      <c r="DP51" s="49">
        <f>' I КВАРТАЛ'!BB51+'II КВАРТАЛ '!BB51+' III КВАРТАЛ '!BB51+'IV КВАРТАЛ и СВОД V-мов и $$ '!BB51</f>
        <v>81555.66</v>
      </c>
      <c r="DQ51" s="49">
        <f>' I КВАРТАЛ'!BC51+'II КВАРТАЛ '!BC51+' III КВАРТАЛ '!BC51+'IV КВАРТАЛ и СВОД V-мов и $$ '!BC51</f>
        <v>900664.04</v>
      </c>
      <c r="DR51" s="83">
        <f t="shared" si="32"/>
        <v>495</v>
      </c>
      <c r="DS51" s="82">
        <f>' I КВАРТАЛ'!BE51+'II КВАРТАЛ '!BE51+' III КВАРТАЛ '!BE51+'IV КВАРТАЛ и СВОД V-мов и $$ '!BE51</f>
        <v>40</v>
      </c>
      <c r="DT51" s="82">
        <f>' I КВАРТАЛ'!BF51+'II КВАРТАЛ '!BF51+' III КВАРТАЛ '!BF51+'IV КВАРТАЛ и СВОД V-мов и $$ '!BF51</f>
        <v>455</v>
      </c>
      <c r="DU51" s="106">
        <f>' I КВАРТАЛ'!BG51+'II КВАРТАЛ '!BG51+' III КВАРТАЛ '!BG51+'IV КВАРТАЛ и СВОД V-мов и $$ '!BG51</f>
        <v>347153.39999999997</v>
      </c>
      <c r="DV51" s="49">
        <f>' I КВАРТАЛ'!BH51+'II КВАРТАЛ '!BH51+' III КВАРТАЛ '!BH51+'IV КВАРТАЛ и СВОД V-мов и $$ '!BH51</f>
        <v>28052.799999999999</v>
      </c>
      <c r="DW51" s="49">
        <f>' I КВАРТАЛ'!BI51+'II КВАРТАЛ '!BI51+' III КВАРТАЛ '!BI51+'IV КВАРТАЛ и СВОД V-мов и $$ '!BI51</f>
        <v>319100.59999999998</v>
      </c>
      <c r="DY51" s="65">
        <f t="shared" si="87"/>
        <v>68184</v>
      </c>
      <c r="DZ51" s="90">
        <f t="shared" si="88"/>
        <v>6107</v>
      </c>
      <c r="EA51" s="90">
        <f t="shared" si="89"/>
        <v>62077</v>
      </c>
      <c r="EB51" s="56">
        <f t="shared" si="33"/>
        <v>71180276.150000006</v>
      </c>
      <c r="EC51" s="49">
        <f t="shared" si="34"/>
        <v>7792938.7600000007</v>
      </c>
      <c r="ED51" s="49">
        <f t="shared" si="35"/>
        <v>63387337.390000001</v>
      </c>
      <c r="EE51" s="107">
        <f t="shared" si="90"/>
        <v>0</v>
      </c>
      <c r="EF51" s="93">
        <f t="shared" si="36"/>
        <v>68184</v>
      </c>
      <c r="EG51" s="94">
        <f t="shared" si="37"/>
        <v>0</v>
      </c>
      <c r="EH51" s="151"/>
      <c r="EI51" s="152"/>
      <c r="EJ51" s="151"/>
    </row>
    <row r="52" spans="1:140" s="33" customFormat="1" ht="15" x14ac:dyDescent="0.25">
      <c r="A52" s="21" t="s">
        <v>95</v>
      </c>
      <c r="B52" s="51">
        <f t="shared" si="118"/>
        <v>1208</v>
      </c>
      <c r="C52" s="148">
        <v>158</v>
      </c>
      <c r="D52" s="148">
        <v>1050</v>
      </c>
      <c r="E52" s="137">
        <f t="shared" si="119"/>
        <v>2019649.16</v>
      </c>
      <c r="F52" s="3">
        <v>264159.40999999997</v>
      </c>
      <c r="G52" s="3">
        <v>1755489.75</v>
      </c>
      <c r="H52" s="51">
        <f t="shared" si="49"/>
        <v>924</v>
      </c>
      <c r="I52" s="148">
        <v>44</v>
      </c>
      <c r="J52" s="148">
        <v>880</v>
      </c>
      <c r="K52" s="137">
        <f t="shared" si="108"/>
        <v>282848.94</v>
      </c>
      <c r="L52" s="3">
        <v>13469</v>
      </c>
      <c r="M52" s="3">
        <v>269379.94</v>
      </c>
      <c r="N52" s="51"/>
      <c r="O52" s="32"/>
      <c r="P52" s="32"/>
      <c r="Q52" s="53"/>
      <c r="R52" s="32"/>
      <c r="S52" s="32"/>
      <c r="T52" s="51">
        <f t="shared" si="120"/>
        <v>1937</v>
      </c>
      <c r="U52" s="31">
        <v>327</v>
      </c>
      <c r="V52" s="31">
        <v>1610</v>
      </c>
      <c r="W52" s="137">
        <f t="shared" si="121"/>
        <v>1790071.37</v>
      </c>
      <c r="X52" s="3">
        <v>302195.84000000003</v>
      </c>
      <c r="Y52" s="3">
        <v>1487875.53</v>
      </c>
      <c r="Z52" s="51">
        <f t="shared" si="45"/>
        <v>5221</v>
      </c>
      <c r="AA52" s="148">
        <v>701</v>
      </c>
      <c r="AB52" s="148">
        <v>4520</v>
      </c>
      <c r="AC52" s="137">
        <f t="shared" si="111"/>
        <v>3824786.85</v>
      </c>
      <c r="AD52" s="3">
        <v>513536.79</v>
      </c>
      <c r="AE52" s="3">
        <v>3311250.06</v>
      </c>
      <c r="AF52" s="51">
        <f t="shared" si="97"/>
        <v>2283</v>
      </c>
      <c r="AG52" s="148">
        <v>497</v>
      </c>
      <c r="AH52" s="148">
        <v>1786</v>
      </c>
      <c r="AI52" s="137">
        <f t="shared" si="95"/>
        <v>1056709.32</v>
      </c>
      <c r="AJ52" s="3">
        <v>230041.41</v>
      </c>
      <c r="AK52" s="3">
        <v>826667.91</v>
      </c>
      <c r="AL52" s="51">
        <f t="shared" si="40"/>
        <v>503</v>
      </c>
      <c r="AM52" s="148">
        <v>71</v>
      </c>
      <c r="AN52" s="148">
        <v>432</v>
      </c>
      <c r="AO52" s="137">
        <f t="shared" si="122"/>
        <v>7047611.6199999992</v>
      </c>
      <c r="AP52" s="3">
        <v>994792.1</v>
      </c>
      <c r="AQ52" s="3">
        <v>6052819.5199999996</v>
      </c>
      <c r="AR52" s="51">
        <f t="shared" si="22"/>
        <v>165</v>
      </c>
      <c r="AS52" s="31">
        <v>28</v>
      </c>
      <c r="AT52" s="31">
        <v>137</v>
      </c>
      <c r="AU52" s="137">
        <f t="shared" si="123"/>
        <v>958404.69</v>
      </c>
      <c r="AV52" s="3">
        <v>162638.37</v>
      </c>
      <c r="AW52" s="3">
        <v>795766.32</v>
      </c>
      <c r="AX52" s="51">
        <f t="shared" si="124"/>
        <v>1218</v>
      </c>
      <c r="AY52" s="31">
        <v>276</v>
      </c>
      <c r="AZ52" s="31">
        <v>942</v>
      </c>
      <c r="BA52" s="137">
        <f t="shared" si="125"/>
        <v>121117.92</v>
      </c>
      <c r="BB52" s="3">
        <v>27445.439999999999</v>
      </c>
      <c r="BC52" s="3">
        <v>93672.48</v>
      </c>
      <c r="BD52" s="51">
        <f t="shared" si="126"/>
        <v>225</v>
      </c>
      <c r="BE52" s="31">
        <v>51</v>
      </c>
      <c r="BF52" s="31">
        <v>174</v>
      </c>
      <c r="BG52" s="137">
        <f t="shared" si="115"/>
        <v>157797</v>
      </c>
      <c r="BH52" s="3">
        <v>35767.32</v>
      </c>
      <c r="BI52" s="3">
        <v>122029.68</v>
      </c>
      <c r="BK52" s="55">
        <f t="shared" si="85"/>
        <v>17258996.870000001</v>
      </c>
      <c r="BL52" s="58">
        <f>' I КВАРТАЛ'!BK52+'II КВАРТАЛ '!BK52+' III КВАРТАЛ '!BK52+'IV КВАРТАЛ и СВОД V-мов и $$ '!BK52</f>
        <v>68867468.190000013</v>
      </c>
      <c r="BM52" s="99">
        <v>68867468.209002912</v>
      </c>
      <c r="BN52" s="99">
        <f t="shared" si="86"/>
        <v>-1.9002899527549744E-2</v>
      </c>
      <c r="BO52" s="99"/>
      <c r="BP52" s="83">
        <f t="shared" si="23"/>
        <v>4853</v>
      </c>
      <c r="BQ52" s="82">
        <f>' I КВАРТАЛ'!C52+'II КВАРТАЛ '!C52+' III КВАРТАЛ '!C52+'IV КВАРТАЛ и СВОД V-мов и $$ '!C52</f>
        <v>789</v>
      </c>
      <c r="BR52" s="82">
        <f>' I КВАРТАЛ'!D52+'II КВАРТАЛ '!D52+' III КВАРТАЛ '!D52+'IV КВАРТАЛ и СВОД V-мов и $$ '!D52</f>
        <v>4064</v>
      </c>
      <c r="BS52" s="106">
        <f>' I КВАРТАЛ'!E52+'II КВАРТАЛ '!E52+' III КВАРТАЛ '!E52+'IV КВАРТАЛ и СВОД V-мов и $$ '!E52</f>
        <v>8113706.4199999999</v>
      </c>
      <c r="BT52" s="49">
        <f>' I КВАРТАЛ'!F52+'II КВАРТАЛ '!F52+' III КВАРТАЛ '!F52+'IV КВАРТАЛ и СВОД V-мов и $$ '!F52</f>
        <v>1319125.1499999999</v>
      </c>
      <c r="BU52" s="49">
        <f>' I КВАРТАЛ'!G52+'II КВАРТАЛ '!G52+' III КВАРТАЛ '!G52+'IV КВАРТАЛ и СВОД V-мов и $$ '!G52</f>
        <v>6794581.2699999996</v>
      </c>
      <c r="BV52" s="83">
        <f t="shared" si="24"/>
        <v>3706</v>
      </c>
      <c r="BW52" s="82">
        <f>' I КВАРТАЛ'!I52+'II КВАРТАЛ '!I52+' III КВАРТАЛ '!I52+'IV КВАРТАЛ и СВОД V-мов и $$ '!I52</f>
        <v>373</v>
      </c>
      <c r="BX52" s="82">
        <f>' I КВАРТАЛ'!J52+'II КВАРТАЛ '!J52+' III КВАРТАЛ '!J52+'IV КВАРТАЛ и СВОД V-мов и $$ '!J52</f>
        <v>3333</v>
      </c>
      <c r="BY52" s="106">
        <f>' I КВАРТАЛ'!K52+'II КВАРТАЛ '!K52+' III КВАРТАЛ '!K52+'IV КВАРТАЛ и СВОД V-мов и $$ '!K52</f>
        <v>1134882.3</v>
      </c>
      <c r="BZ52" s="49">
        <f>' I КВАРТАЛ'!L52+'II КВАРТАЛ '!L52+' III КВАРТАЛ '!L52+'IV КВАРТАЛ и СВОД V-мов и $$ '!L52</f>
        <v>114229.61</v>
      </c>
      <c r="CA52" s="49">
        <f>' I КВАРТАЛ'!M52+'II КВАРТАЛ '!M52+' III КВАРТАЛ '!M52+'IV КВАРТАЛ и СВОД V-мов и $$ '!M52</f>
        <v>1020652.69</v>
      </c>
      <c r="CB52" s="83">
        <f t="shared" si="25"/>
        <v>0</v>
      </c>
      <c r="CC52" s="82">
        <f>' I КВАРТАЛ'!O52+'II КВАРТАЛ '!O52+' III КВАРТАЛ '!O52+'IV КВАРТАЛ и СВОД V-мов и $$ '!O52</f>
        <v>0</v>
      </c>
      <c r="CD52" s="82">
        <f>' I КВАРТАЛ'!P52+'II КВАРТАЛ '!P52+' III КВАРТАЛ '!P52+'IV КВАРТАЛ и СВОД V-мов и $$ '!P52</f>
        <v>0</v>
      </c>
      <c r="CE52" s="106">
        <f>' I КВАРТАЛ'!Q52+'II КВАРТАЛ '!Q52+' III КВАРТАЛ '!Q52+'IV КВАРТАЛ и СВОД V-мов и $$ '!Q52</f>
        <v>0</v>
      </c>
      <c r="CF52" s="49">
        <f>' I КВАРТАЛ'!R52+'II КВАРТАЛ '!R52+' III КВАРТАЛ '!R52+'IV КВАРТАЛ и СВОД V-мов и $$ '!R52</f>
        <v>0</v>
      </c>
      <c r="CG52" s="49">
        <f>' I КВАРТАЛ'!S52+'II КВАРТАЛ '!S52+' III КВАРТАЛ '!S52+'IV КВАРТАЛ и СВОД V-мов и $$ '!S52</f>
        <v>0</v>
      </c>
      <c r="CH52" s="83">
        <f t="shared" si="26"/>
        <v>7659</v>
      </c>
      <c r="CI52" s="82">
        <f>' I КВАРТАЛ'!U52+'II КВАРТАЛ '!U52+' III КВАРТАЛ '!U52+'IV КВАРТАЛ и СВОД V-мов и $$ '!U52</f>
        <v>1295</v>
      </c>
      <c r="CJ52" s="82">
        <f>' I КВАРТАЛ'!V52+'II КВАРТАЛ '!V52+' III КВАРТАЛ '!V52+'IV КВАРТАЛ и СВОД V-мов и $$ '!V52</f>
        <v>6364</v>
      </c>
      <c r="CK52" s="106">
        <f>' I КВАРТАЛ'!W52+'II КВАРТАЛ '!W52+' III КВАРТАЛ '!W52+'IV КВАРТАЛ и СВОД V-мов и $$ '!W52</f>
        <v>7151641.4000000004</v>
      </c>
      <c r="CL52" s="49">
        <f>' I КВАРТАЛ'!X52+'II КВАРТАЛ '!X52+' III КВАРТАЛ '!X52+'IV КВАРТАЛ и СВОД V-мов и $$ '!X52</f>
        <v>1209228.3800000001</v>
      </c>
      <c r="CM52" s="49">
        <f>' I КВАРТАЛ'!Y52+'II КВАРТАЛ '!Y52+' III КВАРТАЛ '!Y52+'IV КВАРТАЛ и СВОД V-мов и $$ '!Y52</f>
        <v>5942413.0200000005</v>
      </c>
      <c r="CN52" s="83">
        <f t="shared" si="27"/>
        <v>20655</v>
      </c>
      <c r="CO52" s="82">
        <f>' I КВАРТАЛ'!AA52+'II КВАРТАЛ '!AA52+' III КВАРТАЛ '!AA52+'IV КВАРТАЛ и СВОД V-мов и $$ '!AA52</f>
        <v>3776</v>
      </c>
      <c r="CP52" s="82">
        <f>' I КВАРТАЛ'!AB52+'II КВАРТАЛ '!AB52+' III КВАРТАЛ '!AB52+'IV КВАРТАЛ и СВОД V-мов и $$ '!AB52</f>
        <v>16879</v>
      </c>
      <c r="CQ52" s="106">
        <f>' I КВАРТАЛ'!AC52+'II КВАРТАЛ '!AC52+' III КВАРТАЛ '!AC52+'IV КВАРТАЛ и СВОД V-мов и $$ '!AC52</f>
        <v>15161144.98</v>
      </c>
      <c r="CR52" s="49">
        <f>' I КВАРТАЛ'!AD52+'II КВАРТАЛ '!AD52+' III КВАРТАЛ '!AD52+'IV КВАРТАЛ и СВОД V-мов и $$ '!AD52</f>
        <v>2772268</v>
      </c>
      <c r="CS52" s="49">
        <f>' I КВАРТАЛ'!AE52+'II КВАРТАЛ '!AE52+' III КВАРТАЛ '!AE52+'IV КВАРТАЛ и СВОД V-мов и $$ '!AE52</f>
        <v>12388876.98</v>
      </c>
      <c r="CT52" s="83">
        <f t="shared" si="28"/>
        <v>9164</v>
      </c>
      <c r="CU52" s="82">
        <f>' I КВАРТАЛ'!AG52+'II КВАРТАЛ '!AG52+' III КВАРТАЛ '!AG52+'IV КВАРТАЛ и СВОД V-мов и $$ '!AG52</f>
        <v>1687</v>
      </c>
      <c r="CV52" s="82">
        <f>' I КВАРТАЛ'!AH52+'II КВАРТАЛ '!AH52+' III КВАРТАЛ '!AH52+'IV КВАРТАЛ и СВОД V-мов и $$ '!AH52</f>
        <v>7477</v>
      </c>
      <c r="CW52" s="106">
        <f>' I КВАРТАЛ'!AI52+'II КВАРТАЛ '!AI52+' III КВАРТАЛ '!AI52+'IV КВАРТАЛ и СВОД V-мов и $$ '!AI52</f>
        <v>4239838.62</v>
      </c>
      <c r="CX52" s="49">
        <f>' I КВАРТАЛ'!AJ52+'II КВАРТАЛ '!AJ52+' III КВАРТАЛ '!AJ52+'IV КВАРТАЛ и СВОД V-мов и $$ '!AJ52</f>
        <v>780503.64</v>
      </c>
      <c r="CY52" s="49">
        <f>' I КВАРТАЛ'!AK52+'II КВАРТАЛ '!AK52+' III КВАРТАЛ '!AK52+'IV КВАРТАЛ и СВОД V-мов и $$ '!AK52</f>
        <v>3459334.98</v>
      </c>
      <c r="CZ52" s="83">
        <f t="shared" si="29"/>
        <v>2014</v>
      </c>
      <c r="DA52" s="82">
        <f>' I КВАРТАЛ'!AM52+'II КВАРТАЛ '!AM52+' III КВАРТАЛ '!AM52+'IV КВАРТАЛ и СВОД V-мов и $$ '!AM52</f>
        <v>381</v>
      </c>
      <c r="DB52" s="82">
        <f>' I КВАРТАЛ'!AN52+'II КВАРТАЛ '!AN52+' III КВАРТАЛ '!AN52+'IV КВАРТАЛ и СВОД V-мов и $$ '!AN52</f>
        <v>1633</v>
      </c>
      <c r="DC52" s="106">
        <f>' I КВАРТАЛ'!AO52+'II КВАРТАЛ '!AO52+' III КВАРТАЛ '!AO52+'IV КВАРТАЛ и СВОД V-мов и $$ '!AO52</f>
        <v>28018021.509999998</v>
      </c>
      <c r="DD52" s="49">
        <f>' I КВАРТАЛ'!AP52+'II КВАРТАЛ '!AP52+' III КВАРТАЛ '!AP52+'IV КВАРТАЛ и СВОД V-мов и $$ '!AP52</f>
        <v>5304500.4000000004</v>
      </c>
      <c r="DE52" s="49">
        <f>' I КВАРТАЛ'!AQ52+'II КВАРТАЛ '!AQ52+' III КВАРТАЛ '!AQ52+'IV КВАРТАЛ и СВОД V-мов и $$ '!AQ52</f>
        <v>22713521.109999999</v>
      </c>
      <c r="DF52" s="83">
        <f t="shared" si="30"/>
        <v>676</v>
      </c>
      <c r="DG52" s="82">
        <f>' I КВАРТАЛ'!AS52+'II КВАРТАЛ '!AS52+' III КВАРТАЛ '!AS52+'IV КВАРТАЛ и СВОД V-мов и $$ '!AS52</f>
        <v>115</v>
      </c>
      <c r="DH52" s="82">
        <f>' I КВАРТАЛ'!AT52+'II КВАРТАЛ '!AT52+' III КВАРТАЛ '!AT52+'IV КВАРТАЛ и СВОД V-мов и $$ '!AT52</f>
        <v>561</v>
      </c>
      <c r="DI52" s="106">
        <f>' I КВАРТАЛ'!AU52+'II КВАРТАЛ '!AU52+' III КВАРТАЛ '!AU52+'IV КВАРТАЛ и СВОД V-мов и $$ '!AU52</f>
        <v>3927067.4</v>
      </c>
      <c r="DJ52" s="49">
        <f>' I КВАРТАЛ'!AV52+'II КВАРТАЛ '!AV52+' III КВАРТАЛ '!AV52+'IV КВАРТАЛ и СВОД V-мов и $$ '!AV52</f>
        <v>668067.20000000007</v>
      </c>
      <c r="DK52" s="49">
        <f>' I КВАРТАЛ'!AW52+'II КВАРТАЛ '!AW52+' III КВАРТАЛ '!AW52+'IV КВАРТАЛ и СВОД V-мов и $$ '!AW52</f>
        <v>3259000.1999999997</v>
      </c>
      <c r="DL52" s="83">
        <f t="shared" si="31"/>
        <v>4878</v>
      </c>
      <c r="DM52" s="82">
        <f>' I КВАРТАЛ'!AY52+'II КВАРТАЛ '!AY52+' III КВАРТАЛ '!AY52+'IV КВАРТАЛ и СВОД V-мов и $$ '!AY52</f>
        <v>1106</v>
      </c>
      <c r="DN52" s="82">
        <f>' I КВАРТАЛ'!AZ52+'II КВАРТАЛ '!AZ52+' III КВАРТАЛ '!AZ52+'IV КВАРТАЛ и СВОД V-мов и $$ '!AZ52</f>
        <v>3772</v>
      </c>
      <c r="DO52" s="106">
        <f>' I КВАРТАЛ'!BA52+'II КВАРТАЛ '!BA52+' III КВАРТАЛ '!BA52+'IV КВАРТАЛ и СВОД V-мов и $$ '!BA52</f>
        <v>485068.31999999995</v>
      </c>
      <c r="DP52" s="49">
        <f>' I КВАРТАЛ'!BB52+'II КВАРТАЛ '!BB52+' III КВАРТАЛ '!BB52+'IV КВАРТАЛ и СВОД V-мов и $$ '!BB52</f>
        <v>109980.64</v>
      </c>
      <c r="DQ52" s="49">
        <f>' I КВАРТАЛ'!BC52+'II КВАРТАЛ '!BC52+' III КВАРТАЛ '!BC52+'IV КВАРТАЛ и СВОД V-мов и $$ '!BC52</f>
        <v>375087.68</v>
      </c>
      <c r="DR52" s="83">
        <f t="shared" si="32"/>
        <v>907</v>
      </c>
      <c r="DS52" s="82">
        <f>' I КВАРТАЛ'!BE52+'II КВАРТАЛ '!BE52+' III КВАРТАЛ '!BE52+'IV КВАРТАЛ и СВОД V-мов и $$ '!BE52</f>
        <v>206</v>
      </c>
      <c r="DT52" s="82">
        <f>' I КВАРТАЛ'!BF52+'II КВАРТАЛ '!BF52+' III КВАРТАЛ '!BF52+'IV КВАРТАЛ и СВОД V-мов и $$ '!BF52</f>
        <v>701</v>
      </c>
      <c r="DU52" s="106">
        <f>' I КВАРТАЛ'!BG52+'II КВАРТАЛ '!BG52+' III КВАРТАЛ '!BG52+'IV КВАРТАЛ и СВОД V-мов и $$ '!BG52</f>
        <v>636097.24</v>
      </c>
      <c r="DV52" s="49">
        <f>' I КВАРТАЛ'!BH52+'II КВАРТАЛ '!BH52+' III КВАРТАЛ '!BH52+'IV КВАРТАЛ и СВОД V-мов и $$ '!BH52</f>
        <v>144471.92000000001</v>
      </c>
      <c r="DW52" s="49">
        <f>' I КВАРТАЛ'!BI52+'II КВАРТАЛ '!BI52+' III КВАРТАЛ '!BI52+'IV КВАРТАЛ и СВОД V-мов и $$ '!BI52</f>
        <v>491625.32</v>
      </c>
      <c r="DY52" s="65">
        <f t="shared" si="87"/>
        <v>54512</v>
      </c>
      <c r="DZ52" s="90">
        <f t="shared" si="88"/>
        <v>9728</v>
      </c>
      <c r="EA52" s="90">
        <f t="shared" si="89"/>
        <v>44784</v>
      </c>
      <c r="EB52" s="56">
        <f t="shared" si="33"/>
        <v>68867468.189999983</v>
      </c>
      <c r="EC52" s="49">
        <f t="shared" si="34"/>
        <v>12422374.939999999</v>
      </c>
      <c r="ED52" s="49">
        <f t="shared" si="35"/>
        <v>56445093.25</v>
      </c>
      <c r="EE52" s="107">
        <f t="shared" si="90"/>
        <v>0</v>
      </c>
      <c r="EF52" s="93">
        <f t="shared" si="36"/>
        <v>54512</v>
      </c>
      <c r="EG52" s="94">
        <f t="shared" si="37"/>
        <v>0</v>
      </c>
      <c r="EH52" s="151"/>
      <c r="EI52" s="152"/>
      <c r="EJ52" s="151"/>
    </row>
    <row r="53" spans="1:140" s="33" customFormat="1" ht="15" x14ac:dyDescent="0.25">
      <c r="A53" s="21" t="s">
        <v>42</v>
      </c>
      <c r="B53" s="51">
        <f t="shared" ref="B53:B54" si="127">C53+D53</f>
        <v>294</v>
      </c>
      <c r="C53" s="148">
        <v>21</v>
      </c>
      <c r="D53" s="148">
        <v>273</v>
      </c>
      <c r="E53" s="137">
        <f t="shared" si="119"/>
        <v>491537.12</v>
      </c>
      <c r="F53" s="3">
        <v>35109.79</v>
      </c>
      <c r="G53" s="3">
        <v>456427.33</v>
      </c>
      <c r="H53" s="51">
        <f t="shared" si="49"/>
        <v>328</v>
      </c>
      <c r="I53" s="148">
        <v>31</v>
      </c>
      <c r="J53" s="148">
        <v>297</v>
      </c>
      <c r="K53" s="137">
        <f t="shared" si="108"/>
        <v>53976.19</v>
      </c>
      <c r="L53" s="3">
        <v>5101.41</v>
      </c>
      <c r="M53" s="3">
        <v>48874.78</v>
      </c>
      <c r="N53" s="51"/>
      <c r="O53" s="32"/>
      <c r="P53" s="32"/>
      <c r="Q53" s="53"/>
      <c r="R53" s="32"/>
      <c r="S53" s="32"/>
      <c r="T53" s="51">
        <f t="shared" ref="T53:T71" si="128">U53+V53</f>
        <v>612</v>
      </c>
      <c r="U53" s="31">
        <v>56</v>
      </c>
      <c r="V53" s="31">
        <v>556</v>
      </c>
      <c r="W53" s="137">
        <f t="shared" si="121"/>
        <v>556252.39</v>
      </c>
      <c r="X53" s="3">
        <v>50898.91</v>
      </c>
      <c r="Y53" s="3">
        <v>505353.48</v>
      </c>
      <c r="Z53" s="51">
        <f t="shared" si="45"/>
        <v>1336</v>
      </c>
      <c r="AA53" s="148">
        <v>85</v>
      </c>
      <c r="AB53" s="148">
        <v>1251</v>
      </c>
      <c r="AC53" s="137">
        <f t="shared" si="111"/>
        <v>967030.82000000007</v>
      </c>
      <c r="AD53" s="3">
        <v>61525.16</v>
      </c>
      <c r="AE53" s="3">
        <v>905505.66</v>
      </c>
      <c r="AF53" s="51">
        <f t="shared" si="97"/>
        <v>623</v>
      </c>
      <c r="AG53" s="148">
        <v>56</v>
      </c>
      <c r="AH53" s="148">
        <v>567</v>
      </c>
      <c r="AI53" s="137">
        <f t="shared" si="95"/>
        <v>325770.90000000002</v>
      </c>
      <c r="AJ53" s="3">
        <v>29282.78</v>
      </c>
      <c r="AK53" s="3">
        <v>296488.12</v>
      </c>
      <c r="AL53" s="51">
        <f t="shared" si="40"/>
        <v>76</v>
      </c>
      <c r="AM53" s="148">
        <v>3</v>
      </c>
      <c r="AN53" s="148">
        <v>73</v>
      </c>
      <c r="AO53" s="137">
        <f t="shared" si="122"/>
        <v>1115716.52</v>
      </c>
      <c r="AP53" s="3">
        <v>44041.440000000002</v>
      </c>
      <c r="AQ53" s="3">
        <v>1071675.08</v>
      </c>
      <c r="AR53" s="51">
        <f t="shared" si="22"/>
        <v>44</v>
      </c>
      <c r="AS53" s="31">
        <v>7</v>
      </c>
      <c r="AT53" s="31">
        <v>37</v>
      </c>
      <c r="AU53" s="137">
        <f t="shared" si="123"/>
        <v>281607.65000000002</v>
      </c>
      <c r="AV53" s="3">
        <v>44801.22</v>
      </c>
      <c r="AW53" s="3">
        <v>236806.43</v>
      </c>
      <c r="AX53" s="51"/>
      <c r="AY53" s="31"/>
      <c r="AZ53" s="31"/>
      <c r="BA53" s="53"/>
      <c r="BB53" s="32"/>
      <c r="BC53" s="32"/>
      <c r="BD53" s="51">
        <f t="shared" si="126"/>
        <v>30</v>
      </c>
      <c r="BE53" s="31">
        <v>3</v>
      </c>
      <c r="BF53" s="31">
        <v>27</v>
      </c>
      <c r="BG53" s="137">
        <f t="shared" si="115"/>
        <v>21039.599999999999</v>
      </c>
      <c r="BH53" s="3">
        <v>2103.96</v>
      </c>
      <c r="BI53" s="3">
        <v>18935.64</v>
      </c>
      <c r="BK53" s="55">
        <f t="shared" si="85"/>
        <v>3812931.1900000004</v>
      </c>
      <c r="BL53" s="58">
        <f>' I КВАРТАЛ'!BK53+'II КВАРТАЛ '!BK53+' III КВАРТАЛ '!BK53+'IV КВАРТАЛ и СВОД V-мов и $$ '!BK53</f>
        <v>15496324.68</v>
      </c>
      <c r="BM53" s="99">
        <v>15496324.755268646</v>
      </c>
      <c r="BN53" s="99">
        <f t="shared" si="86"/>
        <v>-7.5268646702170372E-2</v>
      </c>
      <c r="BO53" s="99"/>
      <c r="BP53" s="83">
        <f t="shared" si="23"/>
        <v>1176</v>
      </c>
      <c r="BQ53" s="82">
        <f>' I КВАРТАЛ'!C53+'II КВАРТАЛ '!C53+' III КВАРТАЛ '!C53+'IV КВАРТАЛ и СВОД V-мов и $$ '!C53</f>
        <v>114</v>
      </c>
      <c r="BR53" s="82">
        <f>' I КВАРТАЛ'!D53+'II КВАРТАЛ '!D53+' III КВАРТАЛ '!D53+'IV КВАРТАЛ и СВОД V-мов и $$ '!D53</f>
        <v>1062</v>
      </c>
      <c r="BS53" s="106">
        <f>' I КВАРТАЛ'!E53+'II КВАРТАЛ '!E53+' III КВАРТАЛ '!E53+'IV КВАРТАЛ и СВОД V-мов и $$ '!E53</f>
        <v>1966148.48</v>
      </c>
      <c r="BT53" s="49">
        <f>' I КВАРТАЛ'!F53+'II КВАРТАЛ '!F53+' III КВАРТАЛ '!F53+'IV КВАРТАЛ и СВОД V-мов и $$ '!F53</f>
        <v>190596.01</v>
      </c>
      <c r="BU53" s="49">
        <f>' I КВАРТАЛ'!G53+'II КВАРТАЛ '!G53+' III КВАРТАЛ '!G53+'IV КВАРТАЛ и СВОД V-мов и $$ '!G53</f>
        <v>1775552.4700000002</v>
      </c>
      <c r="BV53" s="83">
        <f t="shared" si="24"/>
        <v>1327</v>
      </c>
      <c r="BW53" s="82">
        <f>' I КВАРТАЛ'!I53+'II КВАРТАЛ '!I53+' III КВАРТАЛ '!I53+'IV КВАРТАЛ и СВОД V-мов и $$ '!I53</f>
        <v>112</v>
      </c>
      <c r="BX53" s="82">
        <f>' I КВАРТАЛ'!J53+'II КВАРТАЛ '!J53+' III КВАРТАЛ '!J53+'IV КВАРТАЛ и СВОД V-мов и $$ '!J53</f>
        <v>1215</v>
      </c>
      <c r="BY53" s="106">
        <f>' I КВАРТАЛ'!K53+'II КВАРТАЛ '!K53+' III КВАРТАЛ '!K53+'IV КВАРТАЛ и СВОД V-мов и $$ '!K53</f>
        <v>218750.48</v>
      </c>
      <c r="BZ53" s="49">
        <f>' I КВАРТАЛ'!L53+'II КВАРТАЛ '!L53+' III КВАРТАЛ '!L53+'IV КВАРТАЛ и СВОД V-мов и $$ '!L53</f>
        <v>18464.32</v>
      </c>
      <c r="CA53" s="49">
        <f>' I КВАРТАЛ'!M53+'II КВАРТАЛ '!M53+' III КВАРТАЛ '!M53+'IV КВАРТАЛ и СВОД V-мов и $$ '!M53</f>
        <v>200286.16</v>
      </c>
      <c r="CB53" s="83">
        <f t="shared" si="25"/>
        <v>0</v>
      </c>
      <c r="CC53" s="82">
        <f>' I КВАРТАЛ'!O53+'II КВАРТАЛ '!O53+' III КВАРТАЛ '!O53+'IV КВАРТАЛ и СВОД V-мов и $$ '!O53</f>
        <v>0</v>
      </c>
      <c r="CD53" s="82">
        <f>' I КВАРТАЛ'!P53+'II КВАРТАЛ '!P53+' III КВАРТАЛ '!P53+'IV КВАРТАЛ и СВОД V-мов и $$ '!P53</f>
        <v>0</v>
      </c>
      <c r="CE53" s="106">
        <f>' I КВАРТАЛ'!Q53+'II КВАРТАЛ '!Q53+' III КВАРТАЛ '!Q53+'IV КВАРТАЛ и СВОД V-мов и $$ '!Q53</f>
        <v>0</v>
      </c>
      <c r="CF53" s="49">
        <f>' I КВАРТАЛ'!R53+'II КВАРТАЛ '!R53+' III КВАРТАЛ '!R53+'IV КВАРТАЛ и СВОД V-мов и $$ '!R53</f>
        <v>0</v>
      </c>
      <c r="CG53" s="49">
        <f>' I КВАРТАЛ'!S53+'II КВАРТАЛ '!S53+' III КВАРТАЛ '!S53+'IV КВАРТАЛ и СВОД V-мов и $$ '!S53</f>
        <v>0</v>
      </c>
      <c r="CH53" s="83">
        <f t="shared" si="26"/>
        <v>2570</v>
      </c>
      <c r="CI53" s="82">
        <f>' I КВАРТАЛ'!U53+'II КВАРТАЛ '!U53+' III КВАРТАЛ '!U53+'IV КВАРТАЛ и СВОД V-мов и $$ '!U53</f>
        <v>237</v>
      </c>
      <c r="CJ53" s="82">
        <f>' I КВАРТАЛ'!V53+'II КВАРТАЛ '!V53+' III КВАРТАЛ '!V53+'IV КВАРТАЛ и СВОД V-мов и $$ '!V53</f>
        <v>2333</v>
      </c>
      <c r="CK53" s="106">
        <f>' I КВАРТАЛ'!W53+'II КВАРТАЛ '!W53+' III КВАРТАЛ '!W53+'IV КВАРТАЛ и СВОД V-мов и $$ '!W53</f>
        <v>2355412.46</v>
      </c>
      <c r="CL53" s="49">
        <f>' I КВАРТАЛ'!X53+'II КВАРТАЛ '!X53+' III КВАРТАЛ '!X53+'IV КВАРТАЛ и СВОД V-мов и $$ '!X53</f>
        <v>217182.92</v>
      </c>
      <c r="CM53" s="49">
        <f>' I КВАРТАЛ'!Y53+'II КВАРТАЛ '!Y53+' III КВАРТАЛ '!Y53+'IV КВАРТАЛ и СВОД V-мов и $$ '!Y53</f>
        <v>2138229.54</v>
      </c>
      <c r="CN53" s="83">
        <f t="shared" si="27"/>
        <v>5343</v>
      </c>
      <c r="CO53" s="82">
        <f>' I КВАРТАЛ'!AA53+'II КВАРТАЛ '!AA53+' III КВАРТАЛ '!AA53+'IV КВАРТАЛ и СВОД V-мов и $$ '!AA53</f>
        <v>462</v>
      </c>
      <c r="CP53" s="82">
        <f>' I КВАРТАЛ'!AB53+'II КВАРТАЛ '!AB53+' III КВАРТАЛ '!AB53+'IV КВАРТАЛ и СВОД V-мов и $$ '!AB53</f>
        <v>4881</v>
      </c>
      <c r="CQ53" s="106">
        <f>' I КВАРТАЛ'!AC53+'II КВАРТАЛ '!AC53+' III КВАРТАЛ '!AC53+'IV КВАРТАЛ и СВОД V-мов и $$ '!AC53</f>
        <v>3865578.95</v>
      </c>
      <c r="CR53" s="49">
        <f>' I КВАРТАЛ'!AD53+'II КВАРТАЛ '!AD53+' III КВАРТАЛ '!AD53+'IV КВАРТАЛ и СВОД V-мов и $$ '!AD53</f>
        <v>334237.82999999996</v>
      </c>
      <c r="CS53" s="49">
        <f>' I КВАРТАЛ'!AE53+'II КВАРТАЛ '!AE53+' III КВАРТАЛ '!AE53+'IV КВАРТАЛ и СВОД V-мов и $$ '!AE53</f>
        <v>3531341.12</v>
      </c>
      <c r="CT53" s="83">
        <f t="shared" si="28"/>
        <v>2492</v>
      </c>
      <c r="CU53" s="82">
        <f>' I КВАРТАЛ'!AG53+'II КВАРТАЛ '!AG53+' III КВАРТАЛ '!AG53+'IV КВАРТАЛ и СВОД V-мов и $$ '!AG53</f>
        <v>259</v>
      </c>
      <c r="CV53" s="82">
        <f>' I КВАРТАЛ'!AH53+'II КВАРТАЛ '!AH53+' III КВАРТАЛ '!AH53+'IV КВАРТАЛ и СВОД V-мов и $$ '!AH53</f>
        <v>2233</v>
      </c>
      <c r="CW53" s="106">
        <f>' I КВАРТАЛ'!AI53+'II КВАРТАЛ '!AI53+' III КВАРТАЛ '!AI53+'IV КВАРТАЛ и СВОД V-мов и $$ '!AI53</f>
        <v>1304639.6200000001</v>
      </c>
      <c r="CX53" s="49">
        <f>' I КВАРТАЛ'!AJ53+'II КВАРТАЛ '!AJ53+' III КВАРТАЛ '!AJ53+'IV КВАРТАЛ и СВОД V-мов и $$ '!AJ53</f>
        <v>135599.18</v>
      </c>
      <c r="CY53" s="49">
        <f>' I КВАРТАЛ'!AK53+'II КВАРТАЛ '!AK53+' III КВАРТАЛ '!AK53+'IV КВАРТАЛ и СВОД V-мов и $$ '!AK53</f>
        <v>1169040.44</v>
      </c>
      <c r="CZ53" s="83">
        <f t="shared" si="29"/>
        <v>304</v>
      </c>
      <c r="DA53" s="82">
        <f>' I КВАРТАЛ'!AM53+'II КВАРТАЛ '!AM53+' III КВАРТАЛ '!AM53+'IV КВАРТАЛ и СВОД V-мов и $$ '!AM53</f>
        <v>32</v>
      </c>
      <c r="DB53" s="82">
        <f>' I КВАРТАЛ'!AN53+'II КВАРТАЛ '!AN53+' III КВАРТАЛ '!AN53+'IV КВАРТАЛ и СВОД V-мов и $$ '!AN53</f>
        <v>272</v>
      </c>
      <c r="DC53" s="106">
        <f>' I КВАРТАЛ'!AO53+'II КВАРТАЛ '!AO53+' III КВАРТАЛ '!AO53+'IV КВАРТАЛ и СВОД V-мов и $$ '!AO53</f>
        <v>4460510.5500000007</v>
      </c>
      <c r="DD53" s="49">
        <f>' I КВАРТАЛ'!AP53+'II КВАРТАЛ '!AP53+' III КВАРТАЛ '!AP53+'IV КВАРТАЛ и СВОД V-мов и $$ '!AP53</f>
        <v>469527.43</v>
      </c>
      <c r="DE53" s="49">
        <f>' I КВАРТАЛ'!AQ53+'II КВАРТАЛ '!AQ53+' III КВАРТАЛ '!AQ53+'IV КВАРТАЛ и СВОД V-мов и $$ '!AQ53</f>
        <v>3990983.12</v>
      </c>
      <c r="DF53" s="83">
        <f t="shared" si="30"/>
        <v>194</v>
      </c>
      <c r="DG53" s="82">
        <f>' I КВАРТАЛ'!AS53+'II КВАРТАЛ '!AS53+' III КВАРТАЛ '!AS53+'IV КВАРТАЛ и СВОД V-мов и $$ '!AS53</f>
        <v>30</v>
      </c>
      <c r="DH53" s="82">
        <f>' I КВАРТАЛ'!AT53+'II КВАРТАЛ '!AT53+' III КВАРТАЛ '!AT53+'IV КВАРТАЛ и СВОД V-мов и $$ '!AT53</f>
        <v>164</v>
      </c>
      <c r="DI53" s="106">
        <f>' I КВАРТАЛ'!AU53+'II КВАРТАЛ '!AU53+' III КВАРТАЛ '!AU53+'IV КВАРТАЛ и СВОД V-мов и $$ '!AU53</f>
        <v>1240424.42</v>
      </c>
      <c r="DJ53" s="49">
        <f>' I КВАРТАЛ'!AV53+'II КВАРТАЛ '!AV53+' III КВАРТАЛ '!AV53+'IV КВАРТАЛ и СВОД V-мов и $$ '!AV53</f>
        <v>191819.24000000002</v>
      </c>
      <c r="DK53" s="49">
        <f>' I КВАРТАЛ'!AW53+'II КВАРТАЛ '!AW53+' III КВАРТАЛ '!AW53+'IV КВАРТАЛ и СВОД V-мов и $$ '!AW53</f>
        <v>1048605.18</v>
      </c>
      <c r="DL53" s="83">
        <f t="shared" si="31"/>
        <v>0</v>
      </c>
      <c r="DM53" s="82">
        <f>' I КВАРТАЛ'!AY53+'II КВАРТАЛ '!AY53+' III КВАРТАЛ '!AY53+'IV КВАРТАЛ и СВОД V-мов и $$ '!AY53</f>
        <v>0</v>
      </c>
      <c r="DN53" s="82">
        <f>' I КВАРТАЛ'!AZ53+'II КВАРТАЛ '!AZ53+' III КВАРТАЛ '!AZ53+'IV КВАРТАЛ и СВОД V-мов и $$ '!AZ53</f>
        <v>0</v>
      </c>
      <c r="DO53" s="106">
        <f>' I КВАРТАЛ'!BA53+'II КВАРТАЛ '!BA53+' III КВАРТАЛ '!BA53+'IV КВАРТАЛ и СВОД V-мов и $$ '!BA53</f>
        <v>0</v>
      </c>
      <c r="DP53" s="49">
        <f>' I КВАРТАЛ'!BB53+'II КВАРТАЛ '!BB53+' III КВАРТАЛ '!BB53+'IV КВАРТАЛ и СВОД V-мов и $$ '!BB53</f>
        <v>0</v>
      </c>
      <c r="DQ53" s="49">
        <f>' I КВАРТАЛ'!BC53+'II КВАРТАЛ '!BC53+' III КВАРТАЛ '!BC53+'IV КВАРТАЛ и СВОД V-мов и $$ '!BC53</f>
        <v>0</v>
      </c>
      <c r="DR53" s="83">
        <f t="shared" si="32"/>
        <v>121</v>
      </c>
      <c r="DS53" s="82">
        <f>' I КВАРТАЛ'!BE53+'II КВАРТАЛ '!BE53+' III КВАРТАЛ '!BE53+'IV КВАРТАЛ и СВОД V-мов и $$ '!BE53</f>
        <v>12</v>
      </c>
      <c r="DT53" s="82">
        <f>' I КВАРТАЛ'!BF53+'II КВАРТАЛ '!BF53+' III КВАРТАЛ '!BF53+'IV КВАРТАЛ и СВОД V-мов и $$ '!BF53</f>
        <v>109</v>
      </c>
      <c r="DU53" s="106">
        <f>' I КВАРТАЛ'!BG53+'II КВАРТАЛ '!BG53+' III КВАРТАЛ '!BG53+'IV КВАРТАЛ и СВОД V-мов и $$ '!BG53</f>
        <v>84859.72</v>
      </c>
      <c r="DV53" s="49">
        <f>' I КВАРТАЛ'!BH53+'II КВАРТАЛ '!BH53+' III КВАРТАЛ '!BH53+'IV КВАРТАЛ и СВОД V-мов и $$ '!BH53</f>
        <v>8415.84</v>
      </c>
      <c r="DW53" s="49">
        <f>' I КВАРТАЛ'!BI53+'II КВАРТАЛ '!BI53+' III КВАРТАЛ '!BI53+'IV КВАРТАЛ и СВОД V-мов и $$ '!BI53</f>
        <v>76443.88</v>
      </c>
      <c r="DY53" s="65">
        <f t="shared" si="87"/>
        <v>13527</v>
      </c>
      <c r="DZ53" s="90">
        <f t="shared" si="88"/>
        <v>1258</v>
      </c>
      <c r="EA53" s="90">
        <f t="shared" si="89"/>
        <v>12269</v>
      </c>
      <c r="EB53" s="56">
        <f t="shared" si="33"/>
        <v>15496324.680000003</v>
      </c>
      <c r="EC53" s="49">
        <f t="shared" si="34"/>
        <v>1565842.77</v>
      </c>
      <c r="ED53" s="49">
        <f t="shared" si="35"/>
        <v>13930481.910000002</v>
      </c>
      <c r="EE53" s="107">
        <f t="shared" si="90"/>
        <v>0</v>
      </c>
      <c r="EF53" s="93">
        <f t="shared" si="36"/>
        <v>13527</v>
      </c>
      <c r="EG53" s="94">
        <f t="shared" si="37"/>
        <v>0</v>
      </c>
      <c r="EH53" s="151"/>
      <c r="EI53" s="152"/>
      <c r="EJ53" s="151"/>
    </row>
    <row r="54" spans="1:140" s="33" customFormat="1" ht="15" x14ac:dyDescent="0.25">
      <c r="A54" s="21" t="s">
        <v>96</v>
      </c>
      <c r="B54" s="51">
        <f t="shared" si="127"/>
        <v>2484</v>
      </c>
      <c r="C54" s="148">
        <v>577</v>
      </c>
      <c r="D54" s="148">
        <v>1907</v>
      </c>
      <c r="E54" s="137">
        <f t="shared" si="119"/>
        <v>4152987.17</v>
      </c>
      <c r="F54" s="3">
        <v>964683.41</v>
      </c>
      <c r="G54" s="3">
        <v>3188303.76</v>
      </c>
      <c r="H54" s="51">
        <f t="shared" si="49"/>
        <v>2516</v>
      </c>
      <c r="I54" s="148">
        <v>583</v>
      </c>
      <c r="J54" s="148">
        <v>1933</v>
      </c>
      <c r="K54" s="137">
        <f t="shared" si="108"/>
        <v>631051.29</v>
      </c>
      <c r="L54" s="3">
        <v>146225.32</v>
      </c>
      <c r="M54" s="3">
        <v>484825.97</v>
      </c>
      <c r="N54" s="51"/>
      <c r="O54" s="32"/>
      <c r="P54" s="32"/>
      <c r="Q54" s="53"/>
      <c r="R54" s="32"/>
      <c r="S54" s="32"/>
      <c r="T54" s="51">
        <f t="shared" si="128"/>
        <v>4411</v>
      </c>
      <c r="U54" s="31">
        <v>1327</v>
      </c>
      <c r="V54" s="31">
        <v>3084</v>
      </c>
      <c r="W54" s="137">
        <f t="shared" si="121"/>
        <v>4480995.95</v>
      </c>
      <c r="X54" s="3">
        <v>1348057.5</v>
      </c>
      <c r="Y54" s="3">
        <v>3132938.45</v>
      </c>
      <c r="Z54" s="51">
        <f t="shared" si="45"/>
        <v>10843</v>
      </c>
      <c r="AA54" s="148">
        <v>2431</v>
      </c>
      <c r="AB54" s="148">
        <v>8412</v>
      </c>
      <c r="AC54" s="137">
        <f t="shared" si="111"/>
        <v>7573186.5099999998</v>
      </c>
      <c r="AD54" s="3">
        <v>1697908</v>
      </c>
      <c r="AE54" s="3">
        <v>5875278.5099999998</v>
      </c>
      <c r="AF54" s="51">
        <f t="shared" si="97"/>
        <v>5662</v>
      </c>
      <c r="AG54" s="148">
        <v>1365</v>
      </c>
      <c r="AH54" s="148">
        <v>4297</v>
      </c>
      <c r="AI54" s="137">
        <f t="shared" si="95"/>
        <v>2756645.91</v>
      </c>
      <c r="AJ54" s="3">
        <v>664574.65</v>
      </c>
      <c r="AK54" s="3">
        <v>2092071.26</v>
      </c>
      <c r="AL54" s="51">
        <f t="shared" si="40"/>
        <v>841</v>
      </c>
      <c r="AM54" s="148">
        <v>204</v>
      </c>
      <c r="AN54" s="148">
        <v>637</v>
      </c>
      <c r="AO54" s="137">
        <f t="shared" si="122"/>
        <v>14638908.17</v>
      </c>
      <c r="AP54" s="3">
        <v>3550936.11</v>
      </c>
      <c r="AQ54" s="3">
        <v>11087972.060000001</v>
      </c>
      <c r="AR54" s="51">
        <f t="shared" si="22"/>
        <v>381</v>
      </c>
      <c r="AS54" s="31">
        <v>132</v>
      </c>
      <c r="AT54" s="31">
        <v>249</v>
      </c>
      <c r="AU54" s="137">
        <f t="shared" si="123"/>
        <v>2678907.37</v>
      </c>
      <c r="AV54" s="3">
        <v>928125.39</v>
      </c>
      <c r="AW54" s="3">
        <v>1750781.98</v>
      </c>
      <c r="AX54" s="51">
        <f t="shared" si="124"/>
        <v>5237</v>
      </c>
      <c r="AY54" s="31">
        <v>1580</v>
      </c>
      <c r="AZ54" s="31">
        <v>3657</v>
      </c>
      <c r="BA54" s="137">
        <f t="shared" ref="BA54:BA57" si="129">BB54+BC54</f>
        <v>656269.78</v>
      </c>
      <c r="BB54" s="3">
        <v>197996.23</v>
      </c>
      <c r="BC54" s="3">
        <v>458273.55</v>
      </c>
      <c r="BD54" s="51">
        <f t="shared" ref="BD54:BD55" si="130">BE54+BF54</f>
        <v>770</v>
      </c>
      <c r="BE54" s="31">
        <v>232</v>
      </c>
      <c r="BF54" s="31">
        <v>538</v>
      </c>
      <c r="BG54" s="137">
        <f t="shared" si="115"/>
        <v>540016.39999999991</v>
      </c>
      <c r="BH54" s="3">
        <v>162706.23999999999</v>
      </c>
      <c r="BI54" s="3">
        <v>377310.16</v>
      </c>
      <c r="BK54" s="55">
        <f t="shared" si="85"/>
        <v>38108968.549999997</v>
      </c>
      <c r="BL54" s="58">
        <f>' I КВАРТАЛ'!BK54+'II КВАРТАЛ '!BK54+' III КВАРТАЛ '!BK54+'IV КВАРТАЛ и СВОД V-мов и $$ '!BK54</f>
        <v>151597836.03</v>
      </c>
      <c r="BM54" s="99">
        <v>151597836.01423585</v>
      </c>
      <c r="BN54" s="99">
        <f t="shared" si="86"/>
        <v>1.5764147043228149E-2</v>
      </c>
      <c r="BO54" s="99"/>
      <c r="BP54" s="83">
        <f t="shared" si="23"/>
        <v>9947</v>
      </c>
      <c r="BQ54" s="82">
        <f>' I КВАРТАЛ'!C54+'II КВАРТАЛ '!C54+' III КВАРТАЛ '!C54+'IV КВАРТАЛ и СВОД V-мов и $$ '!C54</f>
        <v>2985</v>
      </c>
      <c r="BR54" s="82">
        <f>' I КВАРТАЛ'!D54+'II КВАРТАЛ '!D54+' III КВАРТАЛ '!D54+'IV КВАРТАЛ и СВОД V-мов и $$ '!D54</f>
        <v>6962</v>
      </c>
      <c r="BS54" s="106">
        <f>' I КВАРТАЛ'!E54+'II КВАРТАЛ '!E54+' III КВАРТАЛ '!E54+'IV КВАРТАЛ и СВОД V-мов и $$ '!E54</f>
        <v>16630339.529999999</v>
      </c>
      <c r="BT54" s="49">
        <f>' I КВАРТАЛ'!F54+'II КВАРТАЛ '!F54+' III КВАРТАЛ '!F54+'IV КВАРТАЛ и СВОД V-мов и $$ '!F54</f>
        <v>4990606.5599999996</v>
      </c>
      <c r="BU54" s="49">
        <f>' I КВАРТАЛ'!G54+'II КВАРТАЛ '!G54+' III КВАРТАЛ '!G54+'IV КВАРТАЛ и СВОД V-мов и $$ '!G54</f>
        <v>11639732.969999999</v>
      </c>
      <c r="BV54" s="83">
        <f t="shared" si="24"/>
        <v>10088</v>
      </c>
      <c r="BW54" s="82">
        <f>' I КВАРТАЛ'!I54+'II КВАРТАЛ '!I54+' III КВАРТАЛ '!I54+'IV КВАРТАЛ и СВОД V-мов и $$ '!I54</f>
        <v>2242</v>
      </c>
      <c r="BX54" s="82">
        <f>' I КВАРТАЛ'!J54+'II КВАРТАЛ '!J54+' III КВАРТАЛ '!J54+'IV КВАРТАЛ и СВОД V-мов и $$ '!J54</f>
        <v>7846</v>
      </c>
      <c r="BY54" s="106">
        <f>' I КВАРТАЛ'!K54+'II КВАРТАЛ '!K54+' III КВАРТАЛ '!K54+'IV КВАРТАЛ и СВОД V-мов и $$ '!K54</f>
        <v>2517637.9900000002</v>
      </c>
      <c r="BZ54" s="49">
        <f>' I КВАРТАЛ'!L54+'II КВАРТАЛ '!L54+' III КВАРТАЛ '!L54+'IV КВАРТАЛ и СВОД V-мов и $$ '!L54</f>
        <v>560009.24</v>
      </c>
      <c r="CA54" s="49">
        <f>' I КВАРТАЛ'!M54+'II КВАРТАЛ '!M54+' III КВАРТАЛ '!M54+'IV КВАРТАЛ и СВОД V-мов и $$ '!M54</f>
        <v>1957628.75</v>
      </c>
      <c r="CB54" s="83">
        <f t="shared" si="25"/>
        <v>0</v>
      </c>
      <c r="CC54" s="82">
        <f>' I КВАРТАЛ'!O54+'II КВАРТАЛ '!O54+' III КВАРТАЛ '!O54+'IV КВАРТАЛ и СВОД V-мов и $$ '!O54</f>
        <v>0</v>
      </c>
      <c r="CD54" s="82">
        <f>' I КВАРТАЛ'!P54+'II КВАРТАЛ '!P54+' III КВАРТАЛ '!P54+'IV КВАРТАЛ и СВОД V-мов и $$ '!P54</f>
        <v>0</v>
      </c>
      <c r="CE54" s="106">
        <f>' I КВАРТАЛ'!Q54+'II КВАРТАЛ '!Q54+' III КВАРТАЛ '!Q54+'IV КВАРТАЛ и СВОД V-мов и $$ '!Q54</f>
        <v>0</v>
      </c>
      <c r="CF54" s="49">
        <f>' I КВАРТАЛ'!R54+'II КВАРТАЛ '!R54+' III КВАРТАЛ '!R54+'IV КВАРТАЛ и СВОД V-мов и $$ '!R54</f>
        <v>0</v>
      </c>
      <c r="CG54" s="49">
        <f>' I КВАРТАЛ'!S54+'II КВАРТАЛ '!S54+' III КВАРТАЛ '!S54+'IV КВАРТАЛ и СВОД V-мов и $$ '!S54</f>
        <v>0</v>
      </c>
      <c r="CH54" s="83">
        <f t="shared" si="26"/>
        <v>17955</v>
      </c>
      <c r="CI54" s="82">
        <f>' I КВАРТАЛ'!U54+'II КВАРТАЛ '!U54+' III КВАРТАЛ '!U54+'IV КВАРТАЛ и СВОД V-мов и $$ '!U54</f>
        <v>5402</v>
      </c>
      <c r="CJ54" s="82">
        <f>' I КВАРТАЛ'!V54+'II КВАРТАЛ '!V54+' III КВАРТАЛ '!V54+'IV КВАРТАЛ и СВОД V-мов и $$ '!V54</f>
        <v>12553</v>
      </c>
      <c r="CK54" s="106">
        <f>' I КВАРТАЛ'!W54+'II КВАРТАЛ '!W54+' III КВАРТАЛ '!W54+'IV КВАРТАЛ и СВОД V-мов и $$ '!W54</f>
        <v>18416838.77</v>
      </c>
      <c r="CL54" s="49">
        <f>' I КВАРТАЛ'!X54+'II КВАРТАЛ '!X54+' III КВАРТАЛ '!X54+'IV КВАРТАЛ и СВОД V-мов и $$ '!X54</f>
        <v>5540943.3200000003</v>
      </c>
      <c r="CM54" s="49">
        <f>' I КВАРТАЛ'!Y54+'II КВАРТАЛ '!Y54+' III КВАРТАЛ '!Y54+'IV КВАРТАЛ и СВОД V-мов и $$ '!Y54</f>
        <v>12875895.449999999</v>
      </c>
      <c r="CN54" s="83">
        <f t="shared" si="27"/>
        <v>42530</v>
      </c>
      <c r="CO54" s="82">
        <f>' I КВАРТАЛ'!AA54+'II КВАРТАЛ '!AA54+' III КВАРТАЛ '!AA54+'IV КВАРТАЛ и СВОД V-мов и $$ '!AA54</f>
        <v>12506</v>
      </c>
      <c r="CP54" s="82">
        <f>' I КВАРТАЛ'!AB54+'II КВАРТАЛ '!AB54+' III КВАРТАЛ '!AB54+'IV КВАРТАЛ и СВОД V-мов и $$ '!AB54</f>
        <v>30024</v>
      </c>
      <c r="CQ54" s="106">
        <f>' I КВАРТАЛ'!AC54+'II КВАРТАЛ '!AC54+' III КВАРТАЛ '!AC54+'IV КВАРТАЛ и СВОД V-мов и $$ '!AC54</f>
        <v>29618754.399999999</v>
      </c>
      <c r="CR54" s="49">
        <f>' I КВАРТАЛ'!AD54+'II КВАРТАЛ '!AD54+' III КВАРТАЛ '!AD54+'IV КВАРТАЛ и СВОД V-мов и $$ '!AD54</f>
        <v>8707090.0300000012</v>
      </c>
      <c r="CS54" s="49">
        <f>' I КВАРТАЛ'!AE54+'II КВАРТАЛ '!AE54+' III КВАРТАЛ '!AE54+'IV КВАРТАЛ и СВОД V-мов и $$ '!AE54</f>
        <v>20911664.369999997</v>
      </c>
      <c r="CT54" s="83">
        <f t="shared" si="28"/>
        <v>21846</v>
      </c>
      <c r="CU54" s="82">
        <f>' I КВАРТАЛ'!AG54+'II КВАРТАЛ '!AG54+' III КВАРТАЛ '!AG54+'IV КВАРТАЛ и СВОД V-мов и $$ '!AG54</f>
        <v>6253</v>
      </c>
      <c r="CV54" s="82">
        <f>' I КВАРТАЛ'!AH54+'II КВАРТАЛ '!AH54+' III КВАРТАЛ '!AH54+'IV КВАРТАЛ и СВОД V-мов и $$ '!AH54</f>
        <v>15593</v>
      </c>
      <c r="CW54" s="106">
        <f>' I КВАРТАЛ'!AI54+'II КВАРТАЛ '!AI54+' III КВАРТАЛ '!AI54+'IV КВАРТАЛ и СВОД V-мов и $$ '!AI54</f>
        <v>10637329.459999999</v>
      </c>
      <c r="CX54" s="49">
        <f>' I КВАРТАЛ'!AJ54+'II КВАРТАЛ '!AJ54+' III КВАРТАЛ '!AJ54+'IV КВАРТАЛ и СВОД V-мов и $$ '!AJ54</f>
        <v>3044714.27</v>
      </c>
      <c r="CY54" s="49">
        <f>' I КВАРТАЛ'!AK54+'II КВАРТАЛ '!AK54+' III КВАРТАЛ '!AK54+'IV КВАРТАЛ и СВОД V-мов и $$ '!AK54</f>
        <v>7592615.1899999995</v>
      </c>
      <c r="CZ54" s="83">
        <f t="shared" si="29"/>
        <v>3358</v>
      </c>
      <c r="DA54" s="82">
        <f>' I КВАРТАЛ'!AM54+'II КВАРТАЛ '!AM54+' III КВАРТАЛ '!AM54+'IV КВАРТАЛ и СВОД V-мов и $$ '!AM54</f>
        <v>1199</v>
      </c>
      <c r="DB54" s="82">
        <f>' I КВАРТАЛ'!AN54+'II КВАРТАЛ '!AN54+' III КВАРТАЛ '!AN54+'IV КВАРТАЛ и СВОД V-мов и $$ '!AN54</f>
        <v>2159</v>
      </c>
      <c r="DC54" s="106">
        <f>' I КВАРТАЛ'!AO54+'II КВАРТАЛ '!AO54+' III КВАРТАЛ '!AO54+'IV КВАРТАЛ и СВОД V-мов и $$ '!AO54</f>
        <v>58469737.700000003</v>
      </c>
      <c r="DD54" s="49">
        <f>' I КВАРТАЛ'!AP54+'II КВАРТАЛ '!AP54+' III КВАРТАЛ '!AP54+'IV КВАРТАЛ и СВОД V-мов и $$ '!AP54</f>
        <v>20875778.34</v>
      </c>
      <c r="DE54" s="49">
        <f>' I КВАРТАЛ'!AQ54+'II КВАРТАЛ '!AQ54+' III КВАРТАЛ '!AQ54+'IV КВАРТАЛ и СВОД V-мов и $$ '!AQ54</f>
        <v>37593959.359999999</v>
      </c>
      <c r="DF54" s="83">
        <f t="shared" si="30"/>
        <v>1497</v>
      </c>
      <c r="DG54" s="82">
        <f>' I КВАРТАЛ'!AS54+'II КВАРТАЛ '!AS54+' III КВАРТАЛ '!AS54+'IV КВАРТАЛ и СВОД V-мов и $$ '!AS54</f>
        <v>517</v>
      </c>
      <c r="DH54" s="82">
        <f>' I КВАРТАЛ'!AT54+'II КВАРТАЛ '!AT54+' III КВАРТАЛ '!AT54+'IV КВАРТАЛ и СВОД V-мов и $$ '!AT54</f>
        <v>980</v>
      </c>
      <c r="DI54" s="106">
        <f>' I КВАРТАЛ'!AU54+'II КВАРТАЛ '!AU54+' III КВАРТАЛ '!AU54+'IV КВАРТАЛ и СВОД V-мов и $$ '!AU54</f>
        <v>10547252.920000002</v>
      </c>
      <c r="DJ54" s="49">
        <f>' I КВАРТАЛ'!AV54+'II КВАРТАЛ '!AV54+' III КВАРТАЛ '!AV54+'IV КВАРТАЛ и СВОД V-мов и $$ '!AV54</f>
        <v>3642570.91</v>
      </c>
      <c r="DK54" s="49">
        <f>' I КВАРТАЛ'!AW54+'II КВАРТАЛ '!AW54+' III КВАРТАЛ '!AW54+'IV КВАРТАЛ и СВОД V-мов и $$ '!AW54</f>
        <v>6904682.0099999998</v>
      </c>
      <c r="DL54" s="83">
        <f t="shared" si="31"/>
        <v>20948</v>
      </c>
      <c r="DM54" s="82">
        <f>' I КВАРТАЛ'!AY54+'II КВАРТАЛ '!AY54+' III КВАРТАЛ '!AY54+'IV КВАРТАЛ и СВОД V-мов и $$ '!AY54</f>
        <v>6319</v>
      </c>
      <c r="DN54" s="82">
        <f>' I КВАРТАЛ'!AZ54+'II КВАРТАЛ '!AZ54+' III КВАРТАЛ '!AZ54+'IV КВАРТАЛ и СВОД V-мов и $$ '!AZ54</f>
        <v>14629</v>
      </c>
      <c r="DO54" s="106">
        <f>' I КВАРТАЛ'!BA54+'II КВАРТАЛ '!BA54+' III КВАРТАЛ '!BA54+'IV КВАРТАЛ и СВОД V-мов и $$ '!BA54</f>
        <v>2623023.2199999997</v>
      </c>
      <c r="DP54" s="49">
        <f>' I КВАРТАЛ'!BB54+'II КВАРТАЛ '!BB54+' III КВАРТАЛ '!BB54+'IV КВАРТАЛ и СВОД V-мов и $$ '!BB54</f>
        <v>791239.4</v>
      </c>
      <c r="DQ54" s="49">
        <f>' I КВАРТАЛ'!BC54+'II КВАРТАЛ '!BC54+' III КВАРТАЛ '!BC54+'IV КВАРТАЛ и СВОД V-мов и $$ '!BC54</f>
        <v>1831783.82</v>
      </c>
      <c r="DR54" s="83">
        <f t="shared" si="32"/>
        <v>3047</v>
      </c>
      <c r="DS54" s="82">
        <f>' I КВАРТАЛ'!BE54+'II КВАРТАЛ '!BE54+' III КВАРТАЛ '!BE54+'IV КВАРТАЛ и СВОД V-мов и $$ '!BE54</f>
        <v>919</v>
      </c>
      <c r="DT54" s="82">
        <f>' I КВАРТАЛ'!BF54+'II КВАРТАЛ '!BF54+' III КВАРТАЛ '!BF54+'IV КВАРТАЛ и СВОД V-мов и $$ '!BF54</f>
        <v>2128</v>
      </c>
      <c r="DU54" s="106">
        <f>' I КВАРТАЛ'!BG54+'II КВАРТАЛ '!BG54+' III КВАРТАЛ '!BG54+'IV КВАРТАЛ и СВОД V-мов и $$ '!BG54</f>
        <v>2136922.04</v>
      </c>
      <c r="DV54" s="49">
        <f>' I КВАРТАЛ'!BH54+'II КВАРТАЛ '!BH54+' III КВАРТАЛ '!BH54+'IV КВАРТАЛ и СВОД V-мов и $$ '!BH54</f>
        <v>644513.07999999996</v>
      </c>
      <c r="DW54" s="49">
        <f>' I КВАРТАЛ'!BI54+'II КВАРТАЛ '!BI54+' III КВАРТАЛ '!BI54+'IV КВАРТАЛ и СВОД V-мов и $$ '!BI54</f>
        <v>1492408.96</v>
      </c>
      <c r="DY54" s="65">
        <f t="shared" si="87"/>
        <v>131216</v>
      </c>
      <c r="DZ54" s="90">
        <f t="shared" si="88"/>
        <v>38342</v>
      </c>
      <c r="EA54" s="90">
        <f t="shared" si="89"/>
        <v>92874</v>
      </c>
      <c r="EB54" s="56">
        <f t="shared" si="33"/>
        <v>151597836.02999997</v>
      </c>
      <c r="EC54" s="49">
        <f t="shared" si="34"/>
        <v>48797465.149999999</v>
      </c>
      <c r="ED54" s="49">
        <f t="shared" si="35"/>
        <v>102800370.87999998</v>
      </c>
      <c r="EE54" s="107">
        <f t="shared" si="90"/>
        <v>0</v>
      </c>
      <c r="EF54" s="93">
        <f t="shared" si="36"/>
        <v>131216</v>
      </c>
      <c r="EG54" s="94">
        <f t="shared" si="37"/>
        <v>0</v>
      </c>
      <c r="EH54" s="151"/>
      <c r="EI54" s="152"/>
      <c r="EJ54" s="151"/>
    </row>
    <row r="55" spans="1:140" s="33" customFormat="1" ht="30" x14ac:dyDescent="0.25">
      <c r="A55" s="21" t="s">
        <v>52</v>
      </c>
      <c r="B55" s="51"/>
      <c r="C55" s="31"/>
      <c r="D55" s="31"/>
      <c r="E55" s="53"/>
      <c r="F55" s="3"/>
      <c r="G55" s="3"/>
      <c r="H55" s="51">
        <f t="shared" si="49"/>
        <v>6442</v>
      </c>
      <c r="I55" s="148">
        <v>2503</v>
      </c>
      <c r="J55" s="148">
        <v>3939</v>
      </c>
      <c r="K55" s="137">
        <f t="shared" si="108"/>
        <v>486868.32999999996</v>
      </c>
      <c r="L55" s="3">
        <v>189169.73</v>
      </c>
      <c r="M55" s="3">
        <v>297698.59999999998</v>
      </c>
      <c r="N55" s="51"/>
      <c r="O55" s="32"/>
      <c r="P55" s="32"/>
      <c r="Q55" s="53"/>
      <c r="R55" s="32"/>
      <c r="S55" s="32"/>
      <c r="T55" s="51">
        <f t="shared" si="128"/>
        <v>9550</v>
      </c>
      <c r="U55" s="31">
        <v>4462</v>
      </c>
      <c r="V55" s="31">
        <v>5088</v>
      </c>
      <c r="W55" s="137">
        <f t="shared" si="121"/>
        <v>9219052.9100000001</v>
      </c>
      <c r="X55" s="3">
        <v>4307373.2</v>
      </c>
      <c r="Y55" s="3">
        <v>4911679.71</v>
      </c>
      <c r="Z55" s="51">
        <f t="shared" si="45"/>
        <v>32688</v>
      </c>
      <c r="AA55" s="148">
        <v>14047</v>
      </c>
      <c r="AB55" s="148">
        <v>18641</v>
      </c>
      <c r="AC55" s="137">
        <f t="shared" si="111"/>
        <v>23522159.52</v>
      </c>
      <c r="AD55" s="3">
        <v>10108167.359999999</v>
      </c>
      <c r="AE55" s="3">
        <v>13413992.16</v>
      </c>
      <c r="AF55" s="51">
        <f t="shared" si="97"/>
        <v>8325</v>
      </c>
      <c r="AG55" s="148">
        <v>3114</v>
      </c>
      <c r="AH55" s="148">
        <v>5211</v>
      </c>
      <c r="AI55" s="137">
        <f t="shared" si="95"/>
        <v>3544637.96</v>
      </c>
      <c r="AJ55" s="3">
        <v>1325886.2</v>
      </c>
      <c r="AK55" s="3">
        <v>2218751.7599999998</v>
      </c>
      <c r="AL55" s="51">
        <f t="shared" si="40"/>
        <v>5192</v>
      </c>
      <c r="AM55" s="148">
        <v>1177</v>
      </c>
      <c r="AN55" s="148">
        <v>4015</v>
      </c>
      <c r="AO55" s="137">
        <f t="shared" si="122"/>
        <v>121242319.62</v>
      </c>
      <c r="AP55" s="3">
        <v>27485017.370000001</v>
      </c>
      <c r="AQ55" s="3">
        <v>93757302.25</v>
      </c>
      <c r="AR55" s="51">
        <f t="shared" si="22"/>
        <v>816</v>
      </c>
      <c r="AS55" s="31">
        <v>384</v>
      </c>
      <c r="AT55" s="31">
        <v>432</v>
      </c>
      <c r="AU55" s="137">
        <f t="shared" si="123"/>
        <v>22574557.82</v>
      </c>
      <c r="AV55" s="3">
        <v>10623321.33</v>
      </c>
      <c r="AW55" s="3">
        <v>11951236.49</v>
      </c>
      <c r="AX55" s="51">
        <f t="shared" si="124"/>
        <v>13313</v>
      </c>
      <c r="AY55" s="31">
        <v>6769</v>
      </c>
      <c r="AZ55" s="31">
        <v>6544</v>
      </c>
      <c r="BA55" s="137">
        <f t="shared" si="129"/>
        <v>2500362.48</v>
      </c>
      <c r="BB55" s="3">
        <v>1271310.27</v>
      </c>
      <c r="BC55" s="3">
        <v>1229052.21</v>
      </c>
      <c r="BD55" s="51">
        <f t="shared" si="130"/>
        <v>7491</v>
      </c>
      <c r="BE55" s="31">
        <v>3809</v>
      </c>
      <c r="BF55" s="31">
        <v>3682</v>
      </c>
      <c r="BG55" s="137">
        <f t="shared" si="115"/>
        <v>7101000.0899999999</v>
      </c>
      <c r="BH55" s="3">
        <v>3610694.08</v>
      </c>
      <c r="BI55" s="3">
        <v>3490306.01</v>
      </c>
      <c r="BK55" s="55">
        <f t="shared" si="85"/>
        <v>190190958.72999999</v>
      </c>
      <c r="BL55" s="58">
        <f>' I КВАРТАЛ'!BK55+'II КВАРТАЛ '!BK55+' III КВАРТАЛ '!BK55+'IV КВАРТАЛ и СВОД V-мов и $$ '!BK55</f>
        <v>740050620.98000002</v>
      </c>
      <c r="BM55" s="99">
        <v>740050620.93666553</v>
      </c>
      <c r="BN55" s="99">
        <f t="shared" si="86"/>
        <v>4.3334484100341797E-2</v>
      </c>
      <c r="BO55" s="99"/>
      <c r="BP55" s="83">
        <f t="shared" si="23"/>
        <v>0</v>
      </c>
      <c r="BQ55" s="82">
        <f>' I КВАРТАЛ'!C55+'II КВАРТАЛ '!C55+' III КВАРТАЛ '!C55+'IV КВАРТАЛ и СВОД V-мов и $$ '!C55</f>
        <v>0</v>
      </c>
      <c r="BR55" s="82">
        <f>' I КВАРТАЛ'!D55+'II КВАРТАЛ '!D55+' III КВАРТАЛ '!D55+'IV КВАРТАЛ и СВОД V-мов и $$ '!D55</f>
        <v>0</v>
      </c>
      <c r="BS55" s="106">
        <f>' I КВАРТАЛ'!E55+'II КВАРТАЛ '!E55+' III КВАРТАЛ '!E55+'IV КВАРТАЛ и СВОД V-мов и $$ '!E55</f>
        <v>0</v>
      </c>
      <c r="BT55" s="49">
        <f>' I КВАРТАЛ'!F55+'II КВАРТАЛ '!F55+' III КВАРТАЛ '!F55+'IV КВАРТАЛ и СВОД V-мов и $$ '!F55</f>
        <v>0</v>
      </c>
      <c r="BU55" s="49">
        <f>' I КВАРТАЛ'!G55+'II КВАРТАЛ '!G55+' III КВАРТАЛ '!G55+'IV КВАРТАЛ и СВОД V-мов и $$ '!G55</f>
        <v>0</v>
      </c>
      <c r="BV55" s="83">
        <f t="shared" si="24"/>
        <v>25179</v>
      </c>
      <c r="BW55" s="82">
        <f>' I КВАРТАЛ'!I55+'II КВАРТАЛ '!I55+' III КВАРТАЛ '!I55+'IV КВАРТАЛ и СВОД V-мов и $$ '!I55</f>
        <v>11942</v>
      </c>
      <c r="BX55" s="82">
        <f>' I КВАРТАЛ'!J55+'II КВАРТАЛ '!J55+' III КВАРТАЛ '!J55+'IV КВАРТАЛ и СВОД V-мов и $$ '!J55</f>
        <v>13237</v>
      </c>
      <c r="BY55" s="106">
        <f>' I КВАРТАЛ'!K55+'II КВАРТАЛ '!K55+' III КВАРТАЛ '!K55+'IV КВАРТАЛ и СВОД V-мов и $$ '!K55</f>
        <v>1907506.5899999999</v>
      </c>
      <c r="BZ55" s="49">
        <f>' I КВАРТАЛ'!L55+'II КВАРТАЛ '!L55+' III КВАРТАЛ '!L55+'IV КВАРТАЛ и СВОД V-мов и $$ '!L55</f>
        <v>904799.60999999987</v>
      </c>
      <c r="CA55" s="49">
        <f>' I КВАРТАЛ'!M55+'II КВАРТАЛ '!M55+' III КВАРТАЛ '!M55+'IV КВАРТАЛ и СВОД V-мов и $$ '!M55</f>
        <v>1002706.98</v>
      </c>
      <c r="CB55" s="83">
        <f t="shared" si="25"/>
        <v>0</v>
      </c>
      <c r="CC55" s="82">
        <f>' I КВАРТАЛ'!O55+'II КВАРТАЛ '!O55+' III КВАРТАЛ '!O55+'IV КВАРТАЛ и СВОД V-мов и $$ '!O55</f>
        <v>0</v>
      </c>
      <c r="CD55" s="82">
        <f>' I КВАРТАЛ'!P55+'II КВАРТАЛ '!P55+' III КВАРТАЛ '!P55+'IV КВАРТАЛ и СВОД V-мов и $$ '!P55</f>
        <v>0</v>
      </c>
      <c r="CE55" s="106">
        <f>' I КВАРТАЛ'!Q55+'II КВАРТАЛ '!Q55+' III КВАРТАЛ '!Q55+'IV КВАРТАЛ и СВОД V-мов и $$ '!Q55</f>
        <v>0</v>
      </c>
      <c r="CF55" s="49">
        <f>' I КВАРТАЛ'!R55+'II КВАРТАЛ '!R55+' III КВАРТАЛ '!R55+'IV КВАРТАЛ и СВОД V-мов и $$ '!R55</f>
        <v>0</v>
      </c>
      <c r="CG55" s="49">
        <f>' I КВАРТАЛ'!S55+'II КВАРТАЛ '!S55+' III КВАРТАЛ '!S55+'IV КВАРТАЛ и СВОД V-мов и $$ '!S55</f>
        <v>0</v>
      </c>
      <c r="CH55" s="83">
        <f t="shared" si="26"/>
        <v>38965</v>
      </c>
      <c r="CI55" s="82">
        <f>' I КВАРТАЛ'!U55+'II КВАРТАЛ '!U55+' III КВАРТАЛ '!U55+'IV КВАРТАЛ и СВОД V-мов и $$ '!U55</f>
        <v>18206</v>
      </c>
      <c r="CJ55" s="82">
        <f>' I КВАРТАЛ'!V55+'II КВАРТАЛ '!V55+' III КВАРТАЛ '!V55+'IV КВАРТАЛ и СВОД V-мов и $$ '!V55</f>
        <v>20759</v>
      </c>
      <c r="CK55" s="106">
        <f>' I КВАРТАЛ'!W55+'II КВАРТАЛ '!W55+' III КВАРТАЛ '!W55+'IV КВАРТАЛ и СВОД V-мов и $$ '!W55</f>
        <v>37802402.670000002</v>
      </c>
      <c r="CL55" s="49">
        <f>' I КВАРТАЛ'!X55+'II КВАРТАЛ '!X55+' III КВАРТАЛ '!X55+'IV КВАРТАЛ и СВОД V-мов и $$ '!X55</f>
        <v>17662794.149999999</v>
      </c>
      <c r="CM55" s="49">
        <f>' I КВАРТАЛ'!Y55+'II КВАРТАЛ '!Y55+' III КВАРТАЛ '!Y55+'IV КВАРТАЛ и СВОД V-мов и $$ '!Y55</f>
        <v>20139608.52</v>
      </c>
      <c r="CN55" s="83">
        <f t="shared" si="27"/>
        <v>125147</v>
      </c>
      <c r="CO55" s="82">
        <f>' I КВАРТАЛ'!AA55+'II КВАРТАЛ '!AA55+' III КВАРТАЛ '!AA55+'IV КВАРТАЛ и СВОД V-мов и $$ '!AA55</f>
        <v>68751</v>
      </c>
      <c r="CP55" s="82">
        <f>' I КВАРТАЛ'!AB55+'II КВАРТАЛ '!AB55+' III КВАРТАЛ '!AB55+'IV КВАРТАЛ и СВОД V-мов и $$ '!AB55</f>
        <v>56396</v>
      </c>
      <c r="CQ55" s="106">
        <f>' I КВАРТАЛ'!AC55+'II КВАРТАЛ '!AC55+' III КВАРТАЛ '!AC55+'IV КВАРТАЛ и СВОД V-мов и $$ '!AC55</f>
        <v>89098128.700000003</v>
      </c>
      <c r="CR55" s="49">
        <f>' I КВАРТАЛ'!AD55+'II КВАРТАЛ '!AD55+' III КВАРТАЛ '!AD55+'IV КВАРТАЛ и СВОД V-мов и $$ '!AD55</f>
        <v>48903938.07</v>
      </c>
      <c r="CS55" s="49">
        <f>' I КВАРТАЛ'!AE55+'II КВАРТАЛ '!AE55+' III КВАРТАЛ '!AE55+'IV КВАРТАЛ и СВОД V-мов и $$ '!AE55</f>
        <v>40194190.629999995</v>
      </c>
      <c r="CT55" s="83">
        <f t="shared" si="28"/>
        <v>32395</v>
      </c>
      <c r="CU55" s="82">
        <f>' I КВАРТАЛ'!AG55+'II КВАРТАЛ '!AG55+' III КВАРТАЛ '!AG55+'IV КВАРТАЛ и СВОД V-мов и $$ '!AG55</f>
        <v>16289</v>
      </c>
      <c r="CV55" s="82">
        <f>' I КВАРТАЛ'!AH55+'II КВАРТАЛ '!AH55+' III КВАРТАЛ '!AH55+'IV КВАРТАЛ и СВОД V-мов и $$ '!AH55</f>
        <v>16106</v>
      </c>
      <c r="CW55" s="106">
        <f>' I КВАРТАЛ'!AI55+'II КВАРТАЛ '!AI55+' III КВАРТАЛ '!AI55+'IV КВАРТАЛ и СВОД V-мов и $$ '!AI55</f>
        <v>13751976.879999999</v>
      </c>
      <c r="CX55" s="49">
        <f>' I КВАРТАЛ'!AJ55+'II КВАРТАЛ '!AJ55+' III КВАРТАЛ '!AJ55+'IV КВАРТАЛ и СВОД V-мов и $$ '!AJ55</f>
        <v>6912462.3600000003</v>
      </c>
      <c r="CY55" s="49">
        <f>' I КВАРТАЛ'!AK55+'II КВАРТАЛ '!AK55+' III КВАРТАЛ '!AK55+'IV КВАРТАЛ и СВОД V-мов и $$ '!AK55</f>
        <v>6839514.5199999996</v>
      </c>
      <c r="CZ55" s="83">
        <f t="shared" si="29"/>
        <v>20400</v>
      </c>
      <c r="DA55" s="82">
        <f>' I КВАРТАЛ'!AM55+'II КВАРТАЛ '!AM55+' III КВАРТАЛ '!AM55+'IV КВАРТАЛ и СВОД V-мов и $$ '!AM55</f>
        <v>6477</v>
      </c>
      <c r="DB55" s="82">
        <f>' I КВАРТАЛ'!AN55+'II КВАРТАЛ '!AN55+' III КВАРТАЛ '!AN55+'IV КВАРТАЛ и СВОД V-мов и $$ '!AN55</f>
        <v>13923</v>
      </c>
      <c r="DC55" s="106">
        <f>' I КВАРТАЛ'!AO55+'II КВАРТАЛ '!AO55+' III КВАРТАЛ '!AO55+'IV КВАРТАЛ и СВОД V-мов и $$ '!AO55</f>
        <v>473129210.81</v>
      </c>
      <c r="DD55" s="49">
        <f>' I КВАРТАЛ'!AP55+'II КВАРТАЛ '!AP55+' III КВАРТАЛ '!AP55+'IV КВАРТАЛ и СВОД V-мов и $$ '!AP55</f>
        <v>150457204.21000001</v>
      </c>
      <c r="DE55" s="49">
        <f>' I КВАРТАЛ'!AQ55+'II КВАРТАЛ '!AQ55+' III КВАРТАЛ '!AQ55+'IV КВАРТАЛ и СВОД V-мов и $$ '!AQ55</f>
        <v>322672006.59999996</v>
      </c>
      <c r="DF55" s="83">
        <f t="shared" si="30"/>
        <v>2838</v>
      </c>
      <c r="DG55" s="82">
        <f>' I КВАРТАЛ'!AS55+'II КВАРТАЛ '!AS55+' III КВАРТАЛ '!AS55+'IV КВАРТАЛ и СВОД V-мов и $$ '!AS55</f>
        <v>1336</v>
      </c>
      <c r="DH55" s="82">
        <f>' I КВАРТАЛ'!AT55+'II КВАРТАЛ '!AT55+' III КВАРТАЛ '!AT55+'IV КВАРТАЛ и СВОД V-мов и $$ '!AT55</f>
        <v>1502</v>
      </c>
      <c r="DI55" s="106">
        <f>' I КВАРТАЛ'!AU55+'II КВАРТАЛ '!AU55+' III КВАРТАЛ '!AU55+'IV КВАРТАЛ и СВОД V-мов и $$ '!AU55</f>
        <v>86216942.610000014</v>
      </c>
      <c r="DJ55" s="49">
        <f>' I КВАРТАЛ'!AV55+'II КВАРТАЛ '!AV55+' III КВАРТАЛ '!AV55+'IV КВАРТАЛ и СВОД V-мов и $$ '!AV55</f>
        <v>40586743.340000004</v>
      </c>
      <c r="DK55" s="49">
        <f>' I КВАРТАЛ'!AW55+'II КВАРТАЛ '!AW55+' III КВАРТАЛ '!AW55+'IV КВАРТАЛ и СВОД V-мов и $$ '!AW55</f>
        <v>45630199.270000003</v>
      </c>
      <c r="DL55" s="83">
        <f t="shared" si="31"/>
        <v>53490</v>
      </c>
      <c r="DM55" s="82">
        <f>' I КВАРТАЛ'!AY55+'II КВАРТАЛ '!AY55+' III КВАРТАЛ '!AY55+'IV КВАРТАЛ и СВОД V-мов и $$ '!AY55</f>
        <v>27196</v>
      </c>
      <c r="DN55" s="82">
        <f>' I КВАРТАЛ'!AZ55+'II КВАРТАЛ '!AZ55+' III КВАРТАЛ '!AZ55+'IV КВАРТАЛ и СВОД V-мов и $$ '!AZ55</f>
        <v>26294</v>
      </c>
      <c r="DO55" s="106">
        <f>' I КВАРТАЛ'!BA55+'II КВАРТАЛ '!BA55+' III КВАРТАЛ '!BA55+'IV КВАРТАЛ и СВОД V-мов и $$ '!BA55</f>
        <v>10005990.689999999</v>
      </c>
      <c r="DP55" s="49">
        <f>' I КВАРТАЛ'!BB55+'II КВАРТАЛ '!BB55+' III КВАРТАЛ '!BB55+'IV КВАРТАЛ и СВОД V-мов и $$ '!BB55</f>
        <v>5087360.04</v>
      </c>
      <c r="DQ55" s="49">
        <f>' I КВАРТАЛ'!BC55+'II КВАРТАЛ '!BC55+' III КВАРТАЛ '!BC55+'IV КВАРТАЛ и СВОД V-мов и $$ '!BC55</f>
        <v>4918630.6500000004</v>
      </c>
      <c r="DR55" s="83">
        <f t="shared" si="32"/>
        <v>29544</v>
      </c>
      <c r="DS55" s="82">
        <f>' I КВАРТАЛ'!BE55+'II КВАРТАЛ '!BE55+' III КВАРТАЛ '!BE55+'IV КВАРТАЛ и СВОД V-мов и $$ '!BE55</f>
        <v>15021</v>
      </c>
      <c r="DT55" s="82">
        <f>' I КВАРТАЛ'!BF55+'II КВАРТАЛ '!BF55+' III КВАРТАЛ '!BF55+'IV КВАРТАЛ и СВОД V-мов и $$ '!BF55</f>
        <v>14523</v>
      </c>
      <c r="DU55" s="106">
        <f>' I КВАРТАЛ'!BG55+'II КВАРТАЛ '!BG55+' III КВАРТАЛ '!BG55+'IV КВАРТАЛ и СВОД V-мов и $$ '!BG55</f>
        <v>28138462.029999997</v>
      </c>
      <c r="DV55" s="49">
        <f>' I КВАРТАЛ'!BH55+'II КВАРТАЛ '!BH55+' III КВАРТАЛ '!BH55+'IV КВАРТАЛ и СВОД V-мов и $$ '!BH55</f>
        <v>14306380.279999999</v>
      </c>
      <c r="DW55" s="49">
        <f>' I КВАРТАЛ'!BI55+'II КВАРТАЛ '!BI55+' III КВАРТАЛ '!BI55+'IV КВАРТАЛ и СВОД V-мов и $$ '!BI55</f>
        <v>13832081.75</v>
      </c>
      <c r="DY55" s="65">
        <f t="shared" si="87"/>
        <v>327958</v>
      </c>
      <c r="DZ55" s="90">
        <f t="shared" si="88"/>
        <v>165218</v>
      </c>
      <c r="EA55" s="90">
        <f t="shared" si="89"/>
        <v>162740</v>
      </c>
      <c r="EB55" s="56">
        <f t="shared" si="33"/>
        <v>740050620.98000002</v>
      </c>
      <c r="EC55" s="49">
        <f t="shared" si="34"/>
        <v>284821682.06</v>
      </c>
      <c r="ED55" s="49">
        <f t="shared" si="35"/>
        <v>455228938.9199999</v>
      </c>
      <c r="EE55" s="107">
        <f t="shared" si="90"/>
        <v>0</v>
      </c>
      <c r="EF55" s="93">
        <f t="shared" si="36"/>
        <v>327958</v>
      </c>
      <c r="EG55" s="94">
        <f t="shared" si="37"/>
        <v>0</v>
      </c>
      <c r="EH55" s="151"/>
      <c r="EI55" s="152"/>
      <c r="EJ55" s="151"/>
    </row>
    <row r="56" spans="1:140" s="33" customFormat="1" ht="30" x14ac:dyDescent="0.25">
      <c r="A56" s="21" t="s">
        <v>43</v>
      </c>
      <c r="B56" s="51"/>
      <c r="C56" s="31"/>
      <c r="D56" s="31"/>
      <c r="E56" s="53"/>
      <c r="F56" s="3"/>
      <c r="G56" s="3"/>
      <c r="H56" s="51">
        <f t="shared" si="49"/>
        <v>3708</v>
      </c>
      <c r="I56" s="148">
        <v>917</v>
      </c>
      <c r="J56" s="148">
        <v>2791</v>
      </c>
      <c r="K56" s="137">
        <f t="shared" si="108"/>
        <v>956595.16999999993</v>
      </c>
      <c r="L56" s="3">
        <v>236568.98</v>
      </c>
      <c r="M56" s="3">
        <v>720026.19</v>
      </c>
      <c r="N56" s="51"/>
      <c r="O56" s="32"/>
      <c r="P56" s="32"/>
      <c r="Q56" s="53"/>
      <c r="R56" s="32"/>
      <c r="S56" s="32"/>
      <c r="T56" s="51">
        <f t="shared" si="128"/>
        <v>2334</v>
      </c>
      <c r="U56" s="31">
        <v>692</v>
      </c>
      <c r="V56" s="31">
        <v>1642</v>
      </c>
      <c r="W56" s="137">
        <f t="shared" si="121"/>
        <v>2089833.6400000001</v>
      </c>
      <c r="X56" s="3">
        <v>619607.92000000004</v>
      </c>
      <c r="Y56" s="3">
        <v>1470225.72</v>
      </c>
      <c r="Z56" s="51">
        <f t="shared" si="45"/>
        <v>38497</v>
      </c>
      <c r="AA56" s="148">
        <v>7579</v>
      </c>
      <c r="AB56" s="148">
        <v>30918</v>
      </c>
      <c r="AC56" s="137">
        <f t="shared" si="111"/>
        <v>30456671.350000001</v>
      </c>
      <c r="AD56" s="3">
        <v>5996080.5300000003</v>
      </c>
      <c r="AE56" s="3">
        <v>24460590.82</v>
      </c>
      <c r="AF56" s="51">
        <f t="shared" si="97"/>
        <v>6909</v>
      </c>
      <c r="AG56" s="148">
        <v>1672</v>
      </c>
      <c r="AH56" s="148">
        <v>5237</v>
      </c>
      <c r="AI56" s="137">
        <f t="shared" si="95"/>
        <v>3881183.18</v>
      </c>
      <c r="AJ56" s="3">
        <v>939258.69</v>
      </c>
      <c r="AK56" s="3">
        <v>2941924.49</v>
      </c>
      <c r="AL56" s="51">
        <f t="shared" si="40"/>
        <v>4721</v>
      </c>
      <c r="AM56" s="148">
        <v>910</v>
      </c>
      <c r="AN56" s="148">
        <v>3811</v>
      </c>
      <c r="AO56" s="137">
        <f t="shared" si="122"/>
        <v>100689777.23</v>
      </c>
      <c r="AP56" s="3">
        <v>19408535.75</v>
      </c>
      <c r="AQ56" s="3">
        <v>81281241.480000004</v>
      </c>
      <c r="AR56" s="51">
        <f t="shared" si="22"/>
        <v>663</v>
      </c>
      <c r="AS56" s="31">
        <v>166</v>
      </c>
      <c r="AT56" s="31">
        <v>497</v>
      </c>
      <c r="AU56" s="137">
        <f t="shared" si="123"/>
        <v>6031969.8799999999</v>
      </c>
      <c r="AV56" s="3">
        <v>1510266.97</v>
      </c>
      <c r="AW56" s="3">
        <v>4521702.91</v>
      </c>
      <c r="AX56" s="51">
        <f t="shared" si="124"/>
        <v>17753</v>
      </c>
      <c r="AY56" s="31">
        <v>4831</v>
      </c>
      <c r="AZ56" s="31">
        <v>12922</v>
      </c>
      <c r="BA56" s="137">
        <f t="shared" si="129"/>
        <v>2551135.21</v>
      </c>
      <c r="BB56" s="3">
        <v>694222.62</v>
      </c>
      <c r="BC56" s="3">
        <v>1856912.59</v>
      </c>
      <c r="BD56" s="51">
        <f t="shared" ref="BD56:BD57" si="131">BE56+BF56</f>
        <v>7209</v>
      </c>
      <c r="BE56" s="31">
        <v>1962</v>
      </c>
      <c r="BF56" s="31">
        <v>5247</v>
      </c>
      <c r="BG56" s="137">
        <f t="shared" si="115"/>
        <v>5747062.4100000001</v>
      </c>
      <c r="BH56" s="3">
        <v>1564119.36</v>
      </c>
      <c r="BI56" s="3">
        <v>4182943.05</v>
      </c>
      <c r="BK56" s="55">
        <f t="shared" si="85"/>
        <v>152404228.06999999</v>
      </c>
      <c r="BL56" s="58">
        <f>' I КВАРТАЛ'!BK56+'II КВАРТАЛ '!BK56+' III КВАРТАЛ '!BK56+'IV КВАРТАЛ и СВОД V-мов и $$ '!BK56</f>
        <v>613615102.29999995</v>
      </c>
      <c r="BM56" s="99">
        <v>613615102.29331303</v>
      </c>
      <c r="BN56" s="99">
        <f t="shared" si="86"/>
        <v>6.6869258880615234E-3</v>
      </c>
      <c r="BO56" s="99"/>
      <c r="BP56" s="83">
        <f t="shared" si="23"/>
        <v>0</v>
      </c>
      <c r="BQ56" s="82">
        <f>' I КВАРТАЛ'!C56+'II КВАРТАЛ '!C56+' III КВАРТАЛ '!C56+'IV КВАРТАЛ и СВОД V-мов и $$ '!C56</f>
        <v>0</v>
      </c>
      <c r="BR56" s="82">
        <f>' I КВАРТАЛ'!D56+'II КВАРТАЛ '!D56+' III КВАРТАЛ '!D56+'IV КВАРТАЛ и СВОД V-мов и $$ '!D56</f>
        <v>0</v>
      </c>
      <c r="BS56" s="106">
        <f>' I КВАРТАЛ'!E56+'II КВАРТАЛ '!E56+' III КВАРТАЛ '!E56+'IV КВАРТАЛ и СВОД V-мов и $$ '!E56</f>
        <v>0</v>
      </c>
      <c r="BT56" s="49">
        <f>' I КВАРТАЛ'!F56+'II КВАРТАЛ '!F56+' III КВАРТАЛ '!F56+'IV КВАРТАЛ и СВОД V-мов и $$ '!F56</f>
        <v>0</v>
      </c>
      <c r="BU56" s="49">
        <f>' I КВАРТАЛ'!G56+'II КВАРТАЛ '!G56+' III КВАРТАЛ '!G56+'IV КВАРТАЛ и СВОД V-мов и $$ '!G56</f>
        <v>0</v>
      </c>
      <c r="BV56" s="83">
        <f t="shared" si="24"/>
        <v>14844</v>
      </c>
      <c r="BW56" s="82">
        <f>' I КВАРТАЛ'!I56+'II КВАРТАЛ '!I56+' III КВАРТАЛ '!I56+'IV КВАРТАЛ и СВОД V-мов и $$ '!I56</f>
        <v>3834</v>
      </c>
      <c r="BX56" s="82">
        <f>' I КВАРТАЛ'!J56+'II КВАРТАЛ '!J56+' III КВАРТАЛ '!J56+'IV КВАРТАЛ и СВОД V-мов и $$ '!J56</f>
        <v>11010</v>
      </c>
      <c r="BY56" s="106">
        <f>' I КВАРТАЛ'!K56+'II КВАРТАЛ '!K56+' III КВАРТАЛ '!K56+'IV КВАРТАЛ и СВОД V-мов и $$ '!K56</f>
        <v>3827868.02</v>
      </c>
      <c r="BZ56" s="49">
        <f>' I КВАРТАЛ'!L56+'II КВАРТАЛ '!L56+' III КВАРТАЛ '!L56+'IV КВАРТАЛ и СВОД V-мов и $$ '!L56</f>
        <v>988684.35999999987</v>
      </c>
      <c r="CA56" s="49">
        <f>' I КВАРТАЛ'!M56+'II КВАРТАЛ '!M56+' III КВАРТАЛ '!M56+'IV КВАРТАЛ и СВОД V-мов и $$ '!M56</f>
        <v>2839183.6599999997</v>
      </c>
      <c r="CB56" s="83">
        <f t="shared" si="25"/>
        <v>0</v>
      </c>
      <c r="CC56" s="82">
        <f>' I КВАРТАЛ'!O56+'II КВАРТАЛ '!O56+' III КВАРТАЛ '!O56+'IV КВАРТАЛ и СВОД V-мов и $$ '!O56</f>
        <v>0</v>
      </c>
      <c r="CD56" s="82">
        <f>' I КВАРТАЛ'!P56+'II КВАРТАЛ '!P56+' III КВАРТАЛ '!P56+'IV КВАРТАЛ и СВОД V-мов и $$ '!P56</f>
        <v>0</v>
      </c>
      <c r="CE56" s="106">
        <f>' I КВАРТАЛ'!Q56+'II КВАРТАЛ '!Q56+' III КВАРТАЛ '!Q56+'IV КВАРТАЛ и СВОД V-мов и $$ '!Q56</f>
        <v>0</v>
      </c>
      <c r="CF56" s="49">
        <f>' I КВАРТАЛ'!R56+'II КВАРТАЛ '!R56+' III КВАРТАЛ '!R56+'IV КВАРТАЛ и СВОД V-мов и $$ '!R56</f>
        <v>0</v>
      </c>
      <c r="CG56" s="49">
        <f>' I КВАРТАЛ'!S56+'II КВАРТАЛ '!S56+' III КВАРТАЛ '!S56+'IV КВАРТАЛ и СВОД V-мов и $$ '!S56</f>
        <v>0</v>
      </c>
      <c r="CH56" s="83">
        <f t="shared" si="26"/>
        <v>13500</v>
      </c>
      <c r="CI56" s="82">
        <f>' I КВАРТАЛ'!U56+'II КВАРТАЛ '!U56+' III КВАРТАЛ '!U56+'IV КВАРТАЛ и СВОД V-мов и $$ '!U56</f>
        <v>4002</v>
      </c>
      <c r="CJ56" s="82">
        <f>' I КВАРТАЛ'!V56+'II КВАРТАЛ '!V56+' III КВАРТАЛ '!V56+'IV КВАРТАЛ и СВОД V-мов и $$ '!V56</f>
        <v>9498</v>
      </c>
      <c r="CK56" s="106">
        <f>' I КВАРТАЛ'!W56+'II КВАРТАЛ '!W56+' III КВАРТАЛ '!W56+'IV КВАРТАЛ и СВОД V-мов и $$ '!W56</f>
        <v>11734611.24</v>
      </c>
      <c r="CL56" s="49">
        <f>' I КВАРТАЛ'!X56+'II КВАРТАЛ '!X56+' III КВАРТАЛ '!X56+'IV КВАРТАЛ и СВОД V-мов и $$ '!X56</f>
        <v>3478657.4</v>
      </c>
      <c r="CM56" s="49">
        <f>' I КВАРТАЛ'!Y56+'II КВАРТАЛ '!Y56+' III КВАРТАЛ '!Y56+'IV КВАРТАЛ и СВОД V-мов и $$ '!Y56</f>
        <v>8255953.8399999999</v>
      </c>
      <c r="CN56" s="83">
        <f t="shared" si="27"/>
        <v>143730</v>
      </c>
      <c r="CO56" s="82">
        <f>' I КВАРТАЛ'!AA56+'II КВАРТАЛ '!AA56+' III КВАРТАЛ '!AA56+'IV КВАРТАЛ и СВОД V-мов и $$ '!AA56</f>
        <v>37711</v>
      </c>
      <c r="CP56" s="82">
        <f>' I КВАРТАЛ'!AB56+'II КВАРТАЛ '!AB56+' III КВАРТАЛ '!AB56+'IV КВАРТАЛ и СВОД V-мов и $$ '!AB56</f>
        <v>106019</v>
      </c>
      <c r="CQ56" s="106">
        <f>' I КВАРТАЛ'!AC56+'II КВАРТАЛ '!AC56+' III КВАРТАЛ '!AC56+'IV КВАРТАЛ и СВОД V-мов и $$ '!AC56</f>
        <v>114984779.18000001</v>
      </c>
      <c r="CR56" s="49">
        <f>' I КВАРТАЛ'!AD56+'II КВАРТАЛ '!AD56+' III КВАРТАЛ '!AD56+'IV КВАРТАЛ и СВОД V-мов и $$ '!AD56</f>
        <v>30198841.75</v>
      </c>
      <c r="CS56" s="49">
        <f>' I КВАРТАЛ'!AE56+'II КВАРТАЛ '!AE56+' III КВАРТАЛ '!AE56+'IV КВАРТАЛ и СВОД V-мов и $$ '!AE56</f>
        <v>84785937.430000007</v>
      </c>
      <c r="CT56" s="83">
        <f t="shared" si="28"/>
        <v>27651</v>
      </c>
      <c r="CU56" s="82">
        <f>' I КВАРТАЛ'!AG56+'II КВАРТАЛ '!AG56+' III КВАРТАЛ '!AG56+'IV КВАРТАЛ и СВОД V-мов и $$ '!AG56</f>
        <v>7965</v>
      </c>
      <c r="CV56" s="82">
        <f>' I КВАРТАЛ'!AH56+'II КВАРТАЛ '!AH56+' III КВАРТАЛ '!AH56+'IV КВАРТАЛ и СВОД V-мов и $$ '!AH56</f>
        <v>19686</v>
      </c>
      <c r="CW56" s="106">
        <f>' I КВАРТАЛ'!AI56+'II КВАРТАЛ '!AI56+' III КВАРТАЛ '!AI56+'IV КВАРТАЛ и СВОД V-мов и $$ '!AI56</f>
        <v>15530111.74</v>
      </c>
      <c r="CX56" s="49">
        <f>' I КВАРТАЛ'!AJ56+'II КВАРТАЛ '!AJ56+' III КВАРТАЛ '!AJ56+'IV КВАРТАЛ и СВОД V-мов и $$ '!AJ56</f>
        <v>4473492.57</v>
      </c>
      <c r="CY56" s="49">
        <f>' I КВАРТАЛ'!AK56+'II КВАРТАЛ '!AK56+' III КВАРТАЛ '!AK56+'IV КВАРТАЛ и СВОД V-мов и $$ '!AK56</f>
        <v>11056619.170000002</v>
      </c>
      <c r="CZ56" s="83">
        <f t="shared" si="29"/>
        <v>19267</v>
      </c>
      <c r="DA56" s="82">
        <f>' I КВАРТАЛ'!AM56+'II КВАРТАЛ '!AM56+' III КВАРТАЛ '!AM56+'IV КВАРТАЛ и СВОД V-мов и $$ '!AM56</f>
        <v>4801</v>
      </c>
      <c r="DB56" s="82">
        <f>' I КВАРТАЛ'!AN56+'II КВАРТАЛ '!AN56+' III КВАРТАЛ '!AN56+'IV КВАРТАЛ и СВОД V-мов и $$ '!AN56</f>
        <v>14466</v>
      </c>
      <c r="DC56" s="106">
        <f>' I КВАРТАЛ'!AO56+'II КВАРТАЛ '!AO56+' III КВАРТАЛ '!AO56+'IV КВАРТАЛ и СВОД V-мов и $$ '!AO56</f>
        <v>410377178.29000002</v>
      </c>
      <c r="DD56" s="49">
        <f>' I КВАРТАЛ'!AP56+'II КВАРТАЛ '!AP56+' III КВАРТАЛ '!AP56+'IV КВАРТАЛ и СВОД V-мов и $$ '!AP56</f>
        <v>102250530.09999999</v>
      </c>
      <c r="DE56" s="49">
        <f>' I КВАРТАЛ'!AQ56+'II КВАРТАЛ '!AQ56+' III КВАРТАЛ '!AQ56+'IV КВАРТАЛ и СВОД V-мов и $$ '!AQ56</f>
        <v>308126648.19</v>
      </c>
      <c r="DF56" s="83">
        <f t="shared" si="30"/>
        <v>2636</v>
      </c>
      <c r="DG56" s="82">
        <f>' I КВАРТАЛ'!AS56+'II КВАРТАЛ '!AS56+' III КВАРТАЛ '!AS56+'IV КВАРТАЛ и СВОД V-мов и $$ '!AS56</f>
        <v>660</v>
      </c>
      <c r="DH56" s="82">
        <f>' I КВАРТАЛ'!AT56+'II КВАРТАЛ '!AT56+' III КВАРТАЛ '!AT56+'IV КВАРТАЛ и СВОД V-мов и $$ '!AT56</f>
        <v>1976</v>
      </c>
      <c r="DI56" s="106">
        <f>' I КВАРТАЛ'!AU56+'II КВАРТАЛ '!AU56+' III КВАРТАЛ '!AU56+'IV КВАРТАЛ и СВОД V-мов и $$ '!AU56</f>
        <v>24024721.82</v>
      </c>
      <c r="DJ56" s="49">
        <f>' I КВАРТАЛ'!AV56+'II КВАРТАЛ '!AV56+' III КВАРТАЛ '!AV56+'IV КВАРТАЛ и СВОД V-мов и $$ '!AV56</f>
        <v>6015293.46</v>
      </c>
      <c r="DK56" s="49">
        <f>' I КВАРТАЛ'!AW56+'II КВАРТАЛ '!AW56+' III КВАРТАЛ '!AW56+'IV КВАРТАЛ и СВОД V-мов и $$ '!AW56</f>
        <v>18009428.359999999</v>
      </c>
      <c r="DL56" s="83">
        <f t="shared" si="31"/>
        <v>70836</v>
      </c>
      <c r="DM56" s="82">
        <f>' I КВАРТАЛ'!AY56+'II КВАРТАЛ '!AY56+' III КВАРТАЛ '!AY56+'IV КВАРТАЛ и СВОД V-мов и $$ '!AY56</f>
        <v>19277</v>
      </c>
      <c r="DN56" s="82">
        <f>' I КВАРТАЛ'!AZ56+'II КВАРТАЛ '!AZ56+' III КВАРТАЛ '!AZ56+'IV КВАРТАЛ и СВОД V-мов и $$ '!AZ56</f>
        <v>51559</v>
      </c>
      <c r="DO56" s="106">
        <f>' I КВАРТАЛ'!BA56+'II КВАРТАЛ '!BA56+' III КВАРТАЛ '!BA56+'IV КВАРТАЛ и СВОД V-мов и $$ '!BA56</f>
        <v>10151229.240000002</v>
      </c>
      <c r="DP56" s="49">
        <f>' I КВАРТАЛ'!BB56+'II КВАРТАЛ '!BB56+' III КВАРТАЛ '!BB56+'IV КВАРТАЛ и СВОД V-мов и $$ '!BB56</f>
        <v>2762510.74</v>
      </c>
      <c r="DQ56" s="49">
        <f>' I КВАРТАЛ'!BC56+'II КВАРТАЛ '!BC56+' III КВАРТАЛ '!BC56+'IV КВАРТАЛ и СВОД V-мов и $$ '!BC56</f>
        <v>7388718.5</v>
      </c>
      <c r="DR56" s="83">
        <f t="shared" si="32"/>
        <v>28827</v>
      </c>
      <c r="DS56" s="82">
        <f>' I КВАРТАЛ'!BE56+'II КВАРТАЛ '!BE56+' III КВАРТАЛ '!BE56+'IV КВАРТАЛ и СВОД V-мов и $$ '!BE56</f>
        <v>7845</v>
      </c>
      <c r="DT56" s="82">
        <f>' I КВАРТАЛ'!BF56+'II КВАРТАЛ '!BF56+' III КВАРТАЛ '!BF56+'IV КВАРТАЛ и СВОД V-мов и $$ '!BF56</f>
        <v>20982</v>
      </c>
      <c r="DU56" s="106">
        <f>' I КВАРТАЛ'!BG56+'II КВАРТАЛ '!BG56+' III КВАРТАЛ '!BG56+'IV КВАРТАЛ и СВОД V-мов и $$ '!BG56</f>
        <v>22984602.77</v>
      </c>
      <c r="DV56" s="49">
        <f>' I КВАРТАЛ'!BH56+'II КВАРТАЛ '!BH56+' III КВАРТАЛ '!BH56+'IV КВАРТАЛ и СВОД V-мов и $$ '!BH56</f>
        <v>6255045.790000001</v>
      </c>
      <c r="DW56" s="49">
        <f>' I КВАРТАЛ'!BI56+'II КВАРТАЛ '!BI56+' III КВАРТАЛ '!BI56+'IV КВАРТАЛ и СВОД V-мов и $$ '!BI56</f>
        <v>16729556.98</v>
      </c>
      <c r="DY56" s="65">
        <f t="shared" si="87"/>
        <v>321291</v>
      </c>
      <c r="DZ56" s="90">
        <f t="shared" si="88"/>
        <v>86095</v>
      </c>
      <c r="EA56" s="90">
        <f t="shared" si="89"/>
        <v>235196</v>
      </c>
      <c r="EB56" s="56">
        <f t="shared" si="33"/>
        <v>613615102.30000007</v>
      </c>
      <c r="EC56" s="49">
        <f t="shared" si="34"/>
        <v>156423056.17000002</v>
      </c>
      <c r="ED56" s="49">
        <f t="shared" si="35"/>
        <v>457192046.13000005</v>
      </c>
      <c r="EE56" s="107">
        <f t="shared" si="90"/>
        <v>0</v>
      </c>
      <c r="EF56" s="93">
        <f t="shared" si="36"/>
        <v>321291</v>
      </c>
      <c r="EG56" s="94">
        <f t="shared" si="37"/>
        <v>0</v>
      </c>
      <c r="EH56" s="151"/>
      <c r="EI56" s="152"/>
      <c r="EJ56" s="151"/>
    </row>
    <row r="57" spans="1:140" s="33" customFormat="1" ht="15" x14ac:dyDescent="0.25">
      <c r="A57" s="21" t="s">
        <v>97</v>
      </c>
      <c r="B57" s="51">
        <f t="shared" ref="B57:B60" si="132">C57+D57</f>
        <v>2481</v>
      </c>
      <c r="C57" s="148">
        <v>40</v>
      </c>
      <c r="D57" s="148">
        <v>2441</v>
      </c>
      <c r="E57" s="137">
        <f>F57+G57</f>
        <v>4184327.02</v>
      </c>
      <c r="F57" s="3">
        <v>67461.94</v>
      </c>
      <c r="G57" s="3">
        <v>4116865.08</v>
      </c>
      <c r="H57" s="51">
        <f t="shared" si="49"/>
        <v>3417</v>
      </c>
      <c r="I57" s="148">
        <v>124</v>
      </c>
      <c r="J57" s="148">
        <v>3293</v>
      </c>
      <c r="K57" s="137">
        <f t="shared" si="108"/>
        <v>528142.94999999995</v>
      </c>
      <c r="L57" s="3">
        <v>19165.849999999999</v>
      </c>
      <c r="M57" s="3">
        <v>508977.1</v>
      </c>
      <c r="N57" s="51"/>
      <c r="O57" s="32"/>
      <c r="P57" s="32"/>
      <c r="Q57" s="53"/>
      <c r="R57" s="32"/>
      <c r="S57" s="32"/>
      <c r="T57" s="51">
        <f t="shared" si="128"/>
        <v>6010</v>
      </c>
      <c r="U57" s="31">
        <v>199</v>
      </c>
      <c r="V57" s="31">
        <v>5811</v>
      </c>
      <c r="W57" s="137">
        <f t="shared" si="121"/>
        <v>5753711.6200000001</v>
      </c>
      <c r="X57" s="3">
        <v>190513.91</v>
      </c>
      <c r="Y57" s="3">
        <v>5563197.71</v>
      </c>
      <c r="Z57" s="51">
        <f t="shared" si="45"/>
        <v>11974</v>
      </c>
      <c r="AA57" s="148">
        <v>302</v>
      </c>
      <c r="AB57" s="148">
        <v>11672</v>
      </c>
      <c r="AC57" s="137">
        <f t="shared" si="111"/>
        <v>8413716.2699999996</v>
      </c>
      <c r="AD57" s="3">
        <v>212204.97</v>
      </c>
      <c r="AE57" s="3">
        <v>8201511.2999999998</v>
      </c>
      <c r="AF57" s="51">
        <f t="shared" si="97"/>
        <v>5234</v>
      </c>
      <c r="AG57" s="148">
        <v>69</v>
      </c>
      <c r="AH57" s="148">
        <v>5165</v>
      </c>
      <c r="AI57" s="137">
        <f t="shared" si="95"/>
        <v>2190199.6</v>
      </c>
      <c r="AJ57" s="3">
        <v>28873.48</v>
      </c>
      <c r="AK57" s="3">
        <v>2161326.12</v>
      </c>
      <c r="AL57" s="51">
        <f t="shared" si="40"/>
        <v>1211</v>
      </c>
      <c r="AM57" s="148">
        <v>32</v>
      </c>
      <c r="AN57" s="148">
        <v>1179</v>
      </c>
      <c r="AO57" s="137">
        <f t="shared" si="122"/>
        <v>16076183.779999999</v>
      </c>
      <c r="AP57" s="3">
        <v>424804.2</v>
      </c>
      <c r="AQ57" s="3">
        <v>15651379.58</v>
      </c>
      <c r="AR57" s="51">
        <f t="shared" si="22"/>
        <v>427</v>
      </c>
      <c r="AS57" s="31">
        <v>13</v>
      </c>
      <c r="AT57" s="31">
        <v>414</v>
      </c>
      <c r="AU57" s="137">
        <f t="shared" si="123"/>
        <v>2877968.08</v>
      </c>
      <c r="AV57" s="3">
        <v>87619.64</v>
      </c>
      <c r="AW57" s="3">
        <v>2790348.44</v>
      </c>
      <c r="AX57" s="51">
        <f t="shared" si="124"/>
        <v>5307</v>
      </c>
      <c r="AY57" s="31">
        <v>222</v>
      </c>
      <c r="AZ57" s="31">
        <v>5085</v>
      </c>
      <c r="BA57" s="137">
        <f t="shared" si="129"/>
        <v>638746.68000000005</v>
      </c>
      <c r="BB57" s="3">
        <v>26719.759999999998</v>
      </c>
      <c r="BC57" s="3">
        <v>612026.92000000004</v>
      </c>
      <c r="BD57" s="51">
        <f t="shared" si="131"/>
        <v>576</v>
      </c>
      <c r="BE57" s="31">
        <v>24</v>
      </c>
      <c r="BF57" s="31">
        <v>552</v>
      </c>
      <c r="BG57" s="137">
        <f t="shared" si="115"/>
        <v>403960.32000000001</v>
      </c>
      <c r="BH57" s="3">
        <v>16831.68</v>
      </c>
      <c r="BI57" s="3">
        <v>387128.64</v>
      </c>
      <c r="BK57" s="55">
        <f t="shared" si="85"/>
        <v>41066956.32</v>
      </c>
      <c r="BL57" s="58">
        <f>' I КВАРТАЛ'!BK57+'II КВАРТАЛ '!BK57+' III КВАРТАЛ '!BK57+'IV КВАРТАЛ и СВОД V-мов и $$ '!BK57</f>
        <v>164869398.06</v>
      </c>
      <c r="BM57" s="99">
        <v>164869398.08518055</v>
      </c>
      <c r="BN57" s="99">
        <f t="shared" si="86"/>
        <v>-2.5180548429489136E-2</v>
      </c>
      <c r="BO57" s="99"/>
      <c r="BP57" s="83">
        <f t="shared" si="23"/>
        <v>9935</v>
      </c>
      <c r="BQ57" s="82">
        <f>' I КВАРТАЛ'!C57+'II КВАРТАЛ '!C57+' III КВАРТАЛ '!C57+'IV КВАРТАЛ и СВОД V-мов и $$ '!C57</f>
        <v>359</v>
      </c>
      <c r="BR57" s="82">
        <f>' I КВАРТАЛ'!D57+'II КВАРТАЛ '!D57+' III КВАРТАЛ '!D57+'IV КВАРТАЛ и СВОД V-мов и $$ '!D57</f>
        <v>9576</v>
      </c>
      <c r="BS57" s="106">
        <f>' I КВАРТАЛ'!E57+'II КВАРТАЛ '!E57+' III КВАРТАЛ '!E57+'IV КВАРТАЛ и СВОД V-мов и $$ '!E57</f>
        <v>16755698.949999999</v>
      </c>
      <c r="BT57" s="49">
        <f>' I КВАРТАЛ'!F57+'II КВАРТАЛ '!F57+' III КВАРТАЛ '!F57+'IV КВАРТАЛ и СВОД V-мов и $$ '!F57</f>
        <v>605464.21</v>
      </c>
      <c r="BU57" s="49">
        <f>' I КВАРТАЛ'!G57+'II КВАРТАЛ '!G57+' III КВАРТАЛ '!G57+'IV КВАРТАЛ и СВОД V-мов и $$ '!G57</f>
        <v>16150234.74</v>
      </c>
      <c r="BV57" s="83">
        <f t="shared" si="24"/>
        <v>13778</v>
      </c>
      <c r="BW57" s="82">
        <f>' I КВАРТАЛ'!I57+'II КВАРТАЛ '!I57+' III КВАРТАЛ '!I57+'IV КВАРТАЛ и СВОД V-мов и $$ '!I57</f>
        <v>574</v>
      </c>
      <c r="BX57" s="82">
        <f>' I КВАРТАЛ'!J57+'II КВАРТАЛ '!J57+' III КВАРТАЛ '!J57+'IV КВАРТАЛ и СВОД V-мов и $$ '!J57</f>
        <v>13204</v>
      </c>
      <c r="BY57" s="106">
        <f>' I КВАРТАЛ'!K57+'II КВАРТАЛ '!K57+' III КВАРТАЛ '!K57+'IV КВАРТАЛ и СВОД V-мов и $$ '!K57</f>
        <v>2123560.4</v>
      </c>
      <c r="BZ57" s="49">
        <f>' I КВАРТАЛ'!L57+'II КВАРТАЛ '!L57+' III КВАРТАЛ '!L57+'IV КВАРТАЛ и СВОД V-мов и $$ '!L57</f>
        <v>88459.610000000015</v>
      </c>
      <c r="CA57" s="49">
        <f>' I КВАРТАЛ'!M57+'II КВАРТАЛ '!M57+' III КВАРТАЛ '!M57+'IV КВАРТАЛ и СВОД V-мов и $$ '!M57</f>
        <v>2035100.79</v>
      </c>
      <c r="CB57" s="83">
        <f t="shared" si="25"/>
        <v>0</v>
      </c>
      <c r="CC57" s="82">
        <f>' I КВАРТАЛ'!O57+'II КВАРТАЛ '!O57+' III КВАРТАЛ '!O57+'IV КВАРТАЛ и СВОД V-мов и $$ '!O57</f>
        <v>0</v>
      </c>
      <c r="CD57" s="82">
        <f>' I КВАРТАЛ'!P57+'II КВАРТАЛ '!P57+' III КВАРТАЛ '!P57+'IV КВАРТАЛ и СВОД V-мов и $$ '!P57</f>
        <v>0</v>
      </c>
      <c r="CE57" s="106">
        <f>' I КВАРТАЛ'!Q57+'II КВАРТАЛ '!Q57+' III КВАРТАЛ '!Q57+'IV КВАРТАЛ и СВОД V-мов и $$ '!Q57</f>
        <v>0</v>
      </c>
      <c r="CF57" s="49">
        <f>' I КВАРТАЛ'!R57+'II КВАРТАЛ '!R57+' III КВАРТАЛ '!R57+'IV КВАРТАЛ и СВОД V-мов и $$ '!R57</f>
        <v>0</v>
      </c>
      <c r="CG57" s="49">
        <f>' I КВАРТАЛ'!S57+'II КВАРТАЛ '!S57+' III КВАРТАЛ '!S57+'IV КВАРТАЛ и СВОД V-мов и $$ '!S57</f>
        <v>0</v>
      </c>
      <c r="CH57" s="83">
        <f t="shared" si="26"/>
        <v>23996</v>
      </c>
      <c r="CI57" s="82">
        <f>' I КВАРТАЛ'!U57+'II КВАРТАЛ '!U57+' III КВАРТАЛ '!U57+'IV КВАРТАЛ и СВОД V-мов и $$ '!U57</f>
        <v>794</v>
      </c>
      <c r="CJ57" s="82">
        <f>' I КВАРТАЛ'!V57+'II КВАРТАЛ '!V57+' III КВАРТАЛ '!V57+'IV КВАРТАЛ и СВОД V-мов и $$ '!V57</f>
        <v>23202</v>
      </c>
      <c r="CK57" s="106">
        <f>' I КВАРТАЛ'!W57+'II КВАРТАЛ '!W57+' III КВАРТАЛ '!W57+'IV КВАРТАЛ и СВОД V-мов и $$ '!W57</f>
        <v>22857392.150000002</v>
      </c>
      <c r="CL57" s="49">
        <f>' I КВАРТАЛ'!X57+'II КВАРТАЛ '!X57+' III КВАРТАЛ '!X57+'IV КВАРТАЛ и СВОД V-мов и $$ '!X57</f>
        <v>756323.43</v>
      </c>
      <c r="CM57" s="49">
        <f>' I КВАРТАЛ'!Y57+'II КВАРТАЛ '!Y57+' III КВАРТАЛ '!Y57+'IV КВАРТАЛ и СВОД V-мов и $$ '!Y57</f>
        <v>22101068.719999999</v>
      </c>
      <c r="CN57" s="83">
        <f t="shared" si="27"/>
        <v>48027</v>
      </c>
      <c r="CO57" s="82">
        <f>' I КВАРТАЛ'!AA57+'II КВАРТАЛ '!AA57+' III КВАРТАЛ '!AA57+'IV КВАРТАЛ и СВОД V-мов и $$ '!AA57</f>
        <v>1598</v>
      </c>
      <c r="CP57" s="82">
        <f>' I КВАРТАЛ'!AB57+'II КВАРТАЛ '!AB57+' III КВАРТАЛ '!AB57+'IV КВАРТАЛ и СВОД V-мов и $$ '!AB57</f>
        <v>46429</v>
      </c>
      <c r="CQ57" s="106">
        <f>' I КВАРТАЛ'!AC57+'II КВАРТАЛ '!AC57+' III КВАРТАЛ '!AC57+'IV КВАРТАЛ и СВОД V-мов и $$ '!AC57</f>
        <v>33755486.560000002</v>
      </c>
      <c r="CR57" s="49">
        <f>' I КВАРТАЛ'!AD57+'II КВАРТАЛ '!AD57+' III КВАРТАЛ '!AD57+'IV КВАРТАЛ и СВОД V-мов и $$ '!AD57</f>
        <v>1123168.6500000001</v>
      </c>
      <c r="CS57" s="49">
        <f>' I КВАРТАЛ'!AE57+'II КВАРТАЛ '!AE57+' III КВАРТАЛ '!AE57+'IV КВАРТАЛ и СВОД V-мов и $$ '!AE57</f>
        <v>32632317.91</v>
      </c>
      <c r="CT57" s="83">
        <f t="shared" si="28"/>
        <v>20976</v>
      </c>
      <c r="CU57" s="82">
        <f>' I КВАРТАЛ'!AG57+'II КВАРТАЛ '!AG57+' III КВАРТАЛ '!AG57+'IV КВАРТАЛ и СВОД V-мов и $$ '!AG57</f>
        <v>493</v>
      </c>
      <c r="CV57" s="82">
        <f>' I КВАРТАЛ'!AH57+'II КВАРТАЛ '!AH57+' III КВАРТАЛ '!AH57+'IV КВАРТАЛ и СВОД V-мов и $$ '!AH57</f>
        <v>20483</v>
      </c>
      <c r="CW57" s="106">
        <f>' I КВАРТАЛ'!AI57+'II КВАРТАЛ '!AI57+' III КВАРТАЛ '!AI57+'IV КВАРТАЛ и СВОД V-мов и $$ '!AI57</f>
        <v>8777371.4799999986</v>
      </c>
      <c r="CX57" s="49">
        <f>' I КВАРТАЛ'!AJ57+'II КВАРТАЛ '!AJ57+' III КВАРТАЛ '!AJ57+'IV КВАРТАЛ и СВОД V-мов и $$ '!AJ57</f>
        <v>206296.71000000002</v>
      </c>
      <c r="CY57" s="49">
        <f>' I КВАРТАЛ'!AK57+'II КВАРТАЛ '!AK57+' III КВАРТАЛ '!AK57+'IV КВАРТАЛ и СВОД V-мов и $$ '!AK57</f>
        <v>8571074.7699999996</v>
      </c>
      <c r="CZ57" s="83">
        <f t="shared" si="29"/>
        <v>4875</v>
      </c>
      <c r="DA57" s="82">
        <f>' I КВАРТАЛ'!AM57+'II КВАРТАЛ '!AM57+' III КВАРТАЛ '!AM57+'IV КВАРТАЛ и СВОД V-мов и $$ '!AM57</f>
        <v>154</v>
      </c>
      <c r="DB57" s="82">
        <f>' I КВАРТАЛ'!AN57+'II КВАРТАЛ '!AN57+' III КВАРТАЛ '!AN57+'IV КВАРТАЛ и СВОД V-мов и $$ '!AN57</f>
        <v>4721</v>
      </c>
      <c r="DC57" s="106">
        <f>' I КВАРТАЛ'!AO57+'II КВАРТАЛ '!AO57+' III КВАРТАЛ '!AO57+'IV КВАРТАЛ и СВОД V-мов и $$ '!AO57</f>
        <v>64668673.350000001</v>
      </c>
      <c r="DD57" s="49">
        <f>' I КВАРТАЛ'!AP57+'II КВАРТАЛ '!AP57+' III КВАРТАЛ '!AP57+'IV КВАРТАЛ и СВОД V-мов и $$ '!AP57</f>
        <v>2042725.7</v>
      </c>
      <c r="DE57" s="49">
        <f>' I КВАРТАЛ'!AQ57+'II КВАРТАЛ '!AQ57+' III КВАРТАЛ '!AQ57+'IV КВАРТАЛ и СВОД V-мов и $$ '!AQ57</f>
        <v>62625947.649999999</v>
      </c>
      <c r="DF57" s="83">
        <f t="shared" si="30"/>
        <v>1744</v>
      </c>
      <c r="DG57" s="82">
        <f>' I КВАРТАЛ'!AS57+'II КВАРТАЛ '!AS57+' III КВАРТАЛ '!AS57+'IV КВАРТАЛ и СВОД V-мов и $$ '!AS57</f>
        <v>52</v>
      </c>
      <c r="DH57" s="82">
        <f>' I КВАРТАЛ'!AT57+'II КВАРТАЛ '!AT57+' III КВАРТАЛ '!AT57+'IV КВАРТАЛ и СВОД V-мов и $$ '!AT57</f>
        <v>1692</v>
      </c>
      <c r="DI57" s="106">
        <f>' I КВАРТАЛ'!AU57+'II КВАРТАЛ '!AU57+' III КВАРТАЛ '!AU57+'IV КВАРТАЛ и СВОД V-мов и $$ '!AU57</f>
        <v>11757487.689999999</v>
      </c>
      <c r="DJ57" s="49">
        <f>' I КВАРТАЛ'!AV57+'II КВАРТАЛ '!AV57+' III КВАРТАЛ '!AV57+'IV КВАРТАЛ и СВОД V-мов и $$ '!AV57</f>
        <v>350566.9</v>
      </c>
      <c r="DK57" s="49">
        <f>' I КВАРТАЛ'!AW57+'II КВАРТАЛ '!AW57+' III КВАРТАЛ '!AW57+'IV КВАРТАЛ и СВОД V-мов и $$ '!AW57</f>
        <v>11406920.790000001</v>
      </c>
      <c r="DL57" s="83">
        <f t="shared" si="31"/>
        <v>21236</v>
      </c>
      <c r="DM57" s="82">
        <f>' I КВАРТАЛ'!AY57+'II КВАРТАЛ '!AY57+' III КВАРТАЛ '!AY57+'IV КВАРТАЛ и СВОД V-мов и $$ '!AY57</f>
        <v>888</v>
      </c>
      <c r="DN57" s="82">
        <f>' I КВАРТАЛ'!AZ57+'II КВАРТАЛ '!AZ57+' III КВАРТАЛ '!AZ57+'IV КВАРТАЛ и СВОД V-мов и $$ '!AZ57</f>
        <v>20348</v>
      </c>
      <c r="DO57" s="106">
        <f>' I КВАРТАЛ'!BA57+'II КВАРТАЛ '!BA57+' III КВАРТАЛ '!BA57+'IV КВАРТАЛ и СВОД V-мов и $$ '!BA57</f>
        <v>2555782.2400000002</v>
      </c>
      <c r="DP57" s="49">
        <f>' I КВАРТАЛ'!BB57+'II КВАРТАЛ '!BB57+' III КВАРТАЛ '!BB57+'IV КВАРТАЛ и СВОД V-мов и $$ '!BB57</f>
        <v>106872.04</v>
      </c>
      <c r="DQ57" s="49">
        <f>' I КВАРТАЛ'!BC57+'II КВАРТАЛ '!BC57+' III КВАРТАЛ '!BC57+'IV КВАРТАЛ и СВОД V-мов и $$ '!BC57</f>
        <v>2448910.2000000002</v>
      </c>
      <c r="DR57" s="83">
        <f t="shared" si="32"/>
        <v>2307</v>
      </c>
      <c r="DS57" s="82">
        <f>' I КВАРТАЛ'!BE57+'II КВАРТАЛ '!BE57+' III КВАРТАЛ '!BE57+'IV КВАРТАЛ и СВОД V-мов и $$ '!BE57</f>
        <v>96</v>
      </c>
      <c r="DT57" s="82">
        <f>' I КВАРТАЛ'!BF57+'II КВАРТАЛ '!BF57+' III КВАРТАЛ '!BF57+'IV КВАРТАЛ и СВОД V-мов и $$ '!BF57</f>
        <v>2211</v>
      </c>
      <c r="DU57" s="106">
        <f>' I КВАРТАЛ'!BG57+'II КВАРТАЛ '!BG57+' III КВАРТАЛ '!BG57+'IV КВАРТАЛ и СВОД V-мов и $$ '!BG57</f>
        <v>1617945.24</v>
      </c>
      <c r="DV57" s="49">
        <f>' I КВАРТАЛ'!BH57+'II КВАРТАЛ '!BH57+' III КВАРТАЛ '!BH57+'IV КВАРТАЛ и СВОД V-мов и $$ '!BH57</f>
        <v>67326.720000000001</v>
      </c>
      <c r="DW57" s="49">
        <f>' I КВАРТАЛ'!BI57+'II КВАРТАЛ '!BI57+' III КВАРТАЛ '!BI57+'IV КВАРТАЛ и СВОД V-мов и $$ '!BI57</f>
        <v>1550618.52</v>
      </c>
      <c r="DY57" s="65">
        <f t="shared" si="87"/>
        <v>146874</v>
      </c>
      <c r="DZ57" s="90">
        <f t="shared" si="88"/>
        <v>5008</v>
      </c>
      <c r="EA57" s="90">
        <f t="shared" si="89"/>
        <v>141866</v>
      </c>
      <c r="EB57" s="56">
        <f t="shared" si="33"/>
        <v>164869398.06000003</v>
      </c>
      <c r="EC57" s="49">
        <f t="shared" si="34"/>
        <v>5347203.9700000007</v>
      </c>
      <c r="ED57" s="49">
        <f t="shared" si="35"/>
        <v>159522194.08999997</v>
      </c>
      <c r="EE57" s="107">
        <f t="shared" si="90"/>
        <v>0</v>
      </c>
      <c r="EF57" s="93">
        <f t="shared" si="36"/>
        <v>146874</v>
      </c>
      <c r="EG57" s="94">
        <f t="shared" si="37"/>
        <v>0</v>
      </c>
      <c r="EH57" s="151"/>
      <c r="EI57" s="152"/>
      <c r="EJ57" s="151"/>
    </row>
    <row r="58" spans="1:140" s="33" customFormat="1" ht="15" x14ac:dyDescent="0.25">
      <c r="A58" s="125" t="s">
        <v>114</v>
      </c>
      <c r="B58" s="51"/>
      <c r="C58" s="31"/>
      <c r="D58" s="31"/>
      <c r="E58" s="53"/>
      <c r="F58" s="3"/>
      <c r="G58" s="3"/>
      <c r="H58" s="51"/>
      <c r="I58" s="31"/>
      <c r="J58" s="31"/>
      <c r="K58" s="53"/>
      <c r="L58" s="32"/>
      <c r="M58" s="32"/>
      <c r="N58" s="51">
        <f>O58+P58</f>
        <v>1057</v>
      </c>
      <c r="O58" s="149">
        <v>329</v>
      </c>
      <c r="P58" s="149">
        <v>728</v>
      </c>
      <c r="Q58" s="137">
        <f t="shared" ref="Q58" si="133">R58+S58</f>
        <v>334116.79000000004</v>
      </c>
      <c r="R58" s="3">
        <v>103996.62</v>
      </c>
      <c r="S58" s="3">
        <v>230120.17</v>
      </c>
      <c r="T58" s="51"/>
      <c r="U58" s="31"/>
      <c r="V58" s="31"/>
      <c r="W58" s="53"/>
      <c r="X58" s="32"/>
      <c r="Y58" s="32"/>
      <c r="Z58" s="51">
        <f t="shared" si="45"/>
        <v>270</v>
      </c>
      <c r="AA58" s="149">
        <v>78</v>
      </c>
      <c r="AB58" s="149">
        <v>192</v>
      </c>
      <c r="AC58" s="137">
        <f t="shared" si="111"/>
        <v>182440.69</v>
      </c>
      <c r="AD58" s="3">
        <v>52705.09</v>
      </c>
      <c r="AE58" s="3">
        <v>129735.6</v>
      </c>
      <c r="AF58" s="51"/>
      <c r="AG58" s="32"/>
      <c r="AH58" s="32"/>
      <c r="AI58" s="53"/>
      <c r="AJ58" s="32"/>
      <c r="AK58" s="32"/>
      <c r="AL58" s="51">
        <f t="shared" si="40"/>
        <v>56</v>
      </c>
      <c r="AM58" s="149">
        <v>14</v>
      </c>
      <c r="AN58" s="149">
        <v>42</v>
      </c>
      <c r="AO58" s="137">
        <f t="shared" si="122"/>
        <v>861653.25</v>
      </c>
      <c r="AP58" s="3">
        <v>215413.31</v>
      </c>
      <c r="AQ58" s="3">
        <v>646239.93999999994</v>
      </c>
      <c r="AR58" s="51">
        <f t="shared" si="22"/>
        <v>60</v>
      </c>
      <c r="AS58" s="31">
        <v>17</v>
      </c>
      <c r="AT58" s="31">
        <v>43</v>
      </c>
      <c r="AU58" s="137">
        <f t="shared" si="123"/>
        <v>590643.63</v>
      </c>
      <c r="AV58" s="3">
        <v>167349.03</v>
      </c>
      <c r="AW58" s="3">
        <v>423294.6</v>
      </c>
      <c r="AX58" s="51"/>
      <c r="AY58" s="31"/>
      <c r="AZ58" s="31"/>
      <c r="BA58" s="53"/>
      <c r="BB58" s="32"/>
      <c r="BC58" s="32"/>
      <c r="BD58" s="51"/>
      <c r="BE58" s="31"/>
      <c r="BF58" s="31"/>
      <c r="BG58" s="53"/>
      <c r="BH58" s="3"/>
      <c r="BI58" s="3"/>
      <c r="BK58" s="55">
        <f t="shared" si="85"/>
        <v>1968854.3599999999</v>
      </c>
      <c r="BL58" s="58">
        <f>' I КВАРТАЛ'!BK58+'II КВАРТАЛ '!BK58+' III КВАРТАЛ '!BK58+'IV КВАРТАЛ и СВОД V-мов и $$ '!BK58</f>
        <v>7558920.879999999</v>
      </c>
      <c r="BM58" s="99">
        <v>7558920.8734615184</v>
      </c>
      <c r="BN58" s="99">
        <f t="shared" si="86"/>
        <v>6.5384805202484131E-3</v>
      </c>
      <c r="BO58" s="99"/>
      <c r="BP58" s="83">
        <f t="shared" si="23"/>
        <v>0</v>
      </c>
      <c r="BQ58" s="82">
        <f>' I КВАРТАЛ'!C58+'II КВАРТАЛ '!C58+' III КВАРТАЛ '!C58+'IV КВАРТАЛ и СВОД V-мов и $$ '!C58</f>
        <v>0</v>
      </c>
      <c r="BR58" s="82">
        <f>' I КВАРТАЛ'!D58+'II КВАРТАЛ '!D58+' III КВАРТАЛ '!D58+'IV КВАРТАЛ и СВОД V-мов и $$ '!D58</f>
        <v>0</v>
      </c>
      <c r="BS58" s="106">
        <f>' I КВАРТАЛ'!E58+'II КВАРТАЛ '!E58+' III КВАРТАЛ '!E58+'IV КВАРТАЛ и СВОД V-мов и $$ '!E58</f>
        <v>0</v>
      </c>
      <c r="BT58" s="49">
        <f>' I КВАРТАЛ'!F58+'II КВАРТАЛ '!F58+' III КВАРТАЛ '!F58+'IV КВАРТАЛ и СВОД V-мов и $$ '!F58</f>
        <v>0</v>
      </c>
      <c r="BU58" s="49">
        <f>' I КВАРТАЛ'!G58+'II КВАРТАЛ '!G58+' III КВАРТАЛ '!G58+'IV КВАРТАЛ и СВОД V-мов и $$ '!G58</f>
        <v>0</v>
      </c>
      <c r="BV58" s="83">
        <f t="shared" si="24"/>
        <v>0</v>
      </c>
      <c r="BW58" s="82">
        <f>' I КВАРТАЛ'!I58+'II КВАРТАЛ '!I58+' III КВАРТАЛ '!I58+'IV КВАРТАЛ и СВОД V-мов и $$ '!I58</f>
        <v>0</v>
      </c>
      <c r="BX58" s="82">
        <f>' I КВАРТАЛ'!J58+'II КВАРТАЛ '!J58+' III КВАРТАЛ '!J58+'IV КВАРТАЛ и СВОД V-мов и $$ '!J58</f>
        <v>0</v>
      </c>
      <c r="BY58" s="106">
        <f>' I КВАРТАЛ'!K58+'II КВАРТАЛ '!K58+' III КВАРТАЛ '!K58+'IV КВАРТАЛ и СВОД V-мов и $$ '!K58</f>
        <v>0</v>
      </c>
      <c r="BZ58" s="49">
        <f>' I КВАРТАЛ'!L58+'II КВАРТАЛ '!L58+' III КВАРТАЛ '!L58+'IV КВАРТАЛ и СВОД V-мов и $$ '!L58</f>
        <v>0</v>
      </c>
      <c r="CA58" s="49">
        <f>' I КВАРТАЛ'!M58+'II КВАРТАЛ '!M58+' III КВАРТАЛ '!M58+'IV КВАРТАЛ и СВОД V-мов и $$ '!M58</f>
        <v>0</v>
      </c>
      <c r="CB58" s="83">
        <f t="shared" si="25"/>
        <v>3773</v>
      </c>
      <c r="CC58" s="82">
        <f>' I КВАРТАЛ'!O58+'II КВАРТАЛ '!O58+' III КВАРТАЛ '!O58+'IV КВАРТАЛ и СВОД V-мов и $$ '!O58</f>
        <v>1180</v>
      </c>
      <c r="CD58" s="82">
        <f>' I КВАРТАЛ'!P58+'II КВАРТАЛ '!P58+' III КВАРТАЛ '!P58+'IV КВАРТАЛ и СВОД V-мов и $$ '!P58</f>
        <v>2593</v>
      </c>
      <c r="CE58" s="106">
        <f>' I КВАРТАЛ'!Q58+'II КВАРТАЛ '!Q58+' III КВАРТАЛ '!Q58+'IV КВАРТАЛ и СВОД V-мов и $$ '!Q58</f>
        <v>1192224.8</v>
      </c>
      <c r="CF58" s="49">
        <f>' I КВАРТАЛ'!R58+'II КВАРТАЛ '!R58+' III КВАРТАЛ '!R58+'IV КВАРТАЛ и СВОД V-мов и $$ '!R58</f>
        <v>372863.11</v>
      </c>
      <c r="CG58" s="49">
        <f>' I КВАРТАЛ'!S58+'II КВАРТАЛ '!S58+' III КВАРТАЛ '!S58+'IV КВАРТАЛ и СВОД V-мов и $$ '!S58</f>
        <v>819361.69000000006</v>
      </c>
      <c r="CH58" s="83">
        <f t="shared" si="26"/>
        <v>0</v>
      </c>
      <c r="CI58" s="82">
        <f>' I КВАРТАЛ'!U58+'II КВАРТАЛ '!U58+' III КВАРТАЛ '!U58+'IV КВАРТАЛ и СВОД V-мов и $$ '!U58</f>
        <v>0</v>
      </c>
      <c r="CJ58" s="82">
        <f>' I КВАРТАЛ'!V58+'II КВАРТАЛ '!V58+' III КВАРТАЛ '!V58+'IV КВАРТАЛ и СВОД V-мов и $$ '!V58</f>
        <v>0</v>
      </c>
      <c r="CK58" s="106">
        <f>' I КВАРТАЛ'!W58+'II КВАРТАЛ '!W58+' III КВАРТАЛ '!W58+'IV КВАРТАЛ и СВОД V-мов и $$ '!W58</f>
        <v>0</v>
      </c>
      <c r="CL58" s="49">
        <f>' I КВАРТАЛ'!X58+'II КВАРТАЛ '!X58+' III КВАРТАЛ '!X58+'IV КВАРТАЛ и СВОД V-мов и $$ '!X58</f>
        <v>0</v>
      </c>
      <c r="CM58" s="49">
        <f>' I КВАРТАЛ'!Y58+'II КВАРТАЛ '!Y58+' III КВАРТАЛ '!Y58+'IV КВАРТАЛ и СВОД V-мов и $$ '!Y58</f>
        <v>0</v>
      </c>
      <c r="CN58" s="83">
        <f t="shared" si="27"/>
        <v>970</v>
      </c>
      <c r="CO58" s="82">
        <f>' I КВАРТАЛ'!AA58+'II КВАРТАЛ '!AA58+' III КВАРТАЛ '!AA58+'IV КВАРТАЛ и СВОД V-мов и $$ '!AA58</f>
        <v>278</v>
      </c>
      <c r="CP58" s="82">
        <f>' I КВАРТАЛ'!AB58+'II КВАРТАЛ '!AB58+' III КВАРТАЛ '!AB58+'IV КВАРТАЛ и СВОД V-мов и $$ '!AB58</f>
        <v>692</v>
      </c>
      <c r="CQ58" s="106">
        <f>' I КВАРТАЛ'!AC58+'II КВАРТАЛ '!AC58+' III КВАРТАЛ '!AC58+'IV КВАРТАЛ и СВОД V-мов и $$ '!AC58</f>
        <v>655949.14000000013</v>
      </c>
      <c r="CR58" s="49">
        <f>' I КВАРТАЛ'!AD58+'II КВАРТАЛ '!AD58+' III КВАРТАЛ '!AD58+'IV КВАРТАЛ и СВОД V-мов и $$ '!AD58</f>
        <v>187992.73</v>
      </c>
      <c r="CS58" s="49">
        <f>' I КВАРТАЛ'!AE58+'II КВАРТАЛ '!AE58+' III КВАРТАЛ '!AE58+'IV КВАРТАЛ и СВОД V-мов и $$ '!AE58</f>
        <v>467956.41000000003</v>
      </c>
      <c r="CT58" s="83">
        <f t="shared" si="28"/>
        <v>0</v>
      </c>
      <c r="CU58" s="82">
        <f>' I КВАРТАЛ'!AG58+'II КВАРТАЛ '!AG58+' III КВАРТАЛ '!AG58+'IV КВАРТАЛ и СВОД V-мов и $$ '!AG58</f>
        <v>0</v>
      </c>
      <c r="CV58" s="82">
        <f>' I КВАРТАЛ'!AH58+'II КВАРТАЛ '!AH58+' III КВАРТАЛ '!AH58+'IV КВАРТАЛ и СВОД V-мов и $$ '!AH58</f>
        <v>0</v>
      </c>
      <c r="CW58" s="106">
        <f>' I КВАРТАЛ'!AI58+'II КВАРТАЛ '!AI58+' III КВАРТАЛ '!AI58+'IV КВАРТАЛ и СВОД V-мов и $$ '!AI58</f>
        <v>0</v>
      </c>
      <c r="CX58" s="49">
        <f>' I КВАРТАЛ'!AJ58+'II КВАРТАЛ '!AJ58+' III КВАРТАЛ '!AJ58+'IV КВАРТАЛ и СВОД V-мов и $$ '!AJ58</f>
        <v>0</v>
      </c>
      <c r="CY58" s="49">
        <f>' I КВАРТАЛ'!AK58+'II КВАРТАЛ '!AK58+' III КВАРТАЛ '!AK58+'IV КВАРТАЛ и СВОД V-мов и $$ '!AK58</f>
        <v>0</v>
      </c>
      <c r="CZ58" s="83">
        <f t="shared" si="29"/>
        <v>224</v>
      </c>
      <c r="DA58" s="82">
        <f>' I КВАРТАЛ'!AM58+'II КВАРТАЛ '!AM58+' III КВАРТАЛ '!AM58+'IV КВАРТАЛ и СВОД V-мов и $$ '!AM58</f>
        <v>58</v>
      </c>
      <c r="DB58" s="82">
        <f>' I КВАРТАЛ'!AN58+'II КВАРТАЛ '!AN58+' III КВАРТАЛ '!AN58+'IV КВАРТАЛ и СВОД V-мов и $$ '!AN58</f>
        <v>166</v>
      </c>
      <c r="DC58" s="106">
        <f>' I КВАРТАЛ'!AO58+'II КВАРТАЛ '!AO58+' III КВАРТАЛ '!AO58+'IV КВАРТАЛ и СВОД V-мов и $$ '!AO58</f>
        <v>3446613.02</v>
      </c>
      <c r="DD58" s="49">
        <f>' I КВАРТАЛ'!AP58+'II КВАРТАЛ '!AP58+' III КВАРТАЛ '!AP58+'IV КВАРТАЛ и СВОД V-мов и $$ '!AP58</f>
        <v>892426.58000000007</v>
      </c>
      <c r="DE58" s="49">
        <f>' I КВАРТАЛ'!AQ58+'II КВАРТАЛ '!AQ58+' III КВАРТАЛ '!AQ58+'IV КВАРТАЛ и СВОД V-мов и $$ '!AQ58</f>
        <v>2554186.44</v>
      </c>
      <c r="DF58" s="83">
        <f t="shared" si="30"/>
        <v>230</v>
      </c>
      <c r="DG58" s="82">
        <f>' I КВАРТАЛ'!AS58+'II КВАРТАЛ '!AS58+' III КВАРТАЛ '!AS58+'IV КВАРТАЛ и СВОД V-мов и $$ '!AS58</f>
        <v>67</v>
      </c>
      <c r="DH58" s="82">
        <f>' I КВАРТАЛ'!AT58+'II КВАРТАЛ '!AT58+' III КВАРТАЛ '!AT58+'IV КВАРТАЛ и СВОД V-мов и $$ '!AT58</f>
        <v>163</v>
      </c>
      <c r="DI58" s="106">
        <f>' I КВАРТАЛ'!AU58+'II КВАРТАЛ '!AU58+' III КВАРТАЛ '!AU58+'IV КВАРТАЛ и СВОД V-мов и $$ '!AU58</f>
        <v>2264133.92</v>
      </c>
      <c r="DJ58" s="49">
        <f>' I КВАРТАЛ'!AV58+'II КВАРТАЛ '!AV58+' III КВАРТАЛ '!AV58+'IV КВАРТАЛ и СВОД V-мов и $$ '!AV58</f>
        <v>659552.06000000006</v>
      </c>
      <c r="DK58" s="49">
        <f>' I КВАРТАЛ'!AW58+'II КВАРТАЛ '!AW58+' III КВАРТАЛ '!AW58+'IV КВАРТАЛ и СВОД V-мов и $$ '!AW58</f>
        <v>1604581.8599999999</v>
      </c>
      <c r="DL58" s="83">
        <f t="shared" si="31"/>
        <v>0</v>
      </c>
      <c r="DM58" s="82">
        <f>' I КВАРТАЛ'!AY58+'II КВАРТАЛ '!AY58+' III КВАРТАЛ '!AY58+'IV КВАРТАЛ и СВОД V-мов и $$ '!AY58</f>
        <v>0</v>
      </c>
      <c r="DN58" s="82">
        <f>' I КВАРТАЛ'!AZ58+'II КВАРТАЛ '!AZ58+' III КВАРТАЛ '!AZ58+'IV КВАРТАЛ и СВОД V-мов и $$ '!AZ58</f>
        <v>0</v>
      </c>
      <c r="DO58" s="106">
        <f>' I КВАРТАЛ'!BA58+'II КВАРТАЛ '!BA58+' III КВАРТАЛ '!BA58+'IV КВАРТАЛ и СВОД V-мов и $$ '!BA58</f>
        <v>0</v>
      </c>
      <c r="DP58" s="49">
        <f>' I КВАРТАЛ'!BB58+'II КВАРТАЛ '!BB58+' III КВАРТАЛ '!BB58+'IV КВАРТАЛ и СВОД V-мов и $$ '!BB58</f>
        <v>0</v>
      </c>
      <c r="DQ58" s="49">
        <f>' I КВАРТАЛ'!BC58+'II КВАРТАЛ '!BC58+' III КВАРТАЛ '!BC58+'IV КВАРТАЛ и СВОД V-мов и $$ '!BC58</f>
        <v>0</v>
      </c>
      <c r="DR58" s="83">
        <f t="shared" si="32"/>
        <v>0</v>
      </c>
      <c r="DS58" s="82">
        <f>' I КВАРТАЛ'!BE58+'II КВАРТАЛ '!BE58+' III КВАРТАЛ '!BE58+'IV КВАРТАЛ и СВОД V-мов и $$ '!BE58</f>
        <v>0</v>
      </c>
      <c r="DT58" s="82">
        <f>' I КВАРТАЛ'!BF58+'II КВАРТАЛ '!BF58+' III КВАРТАЛ '!BF58+'IV КВАРТАЛ и СВОД V-мов и $$ '!BF58</f>
        <v>0</v>
      </c>
      <c r="DU58" s="106">
        <f>' I КВАРТАЛ'!BG58+'II КВАРТАЛ '!BG58+' III КВАРТАЛ '!BG58+'IV КВАРТАЛ и СВОД V-мов и $$ '!BG58</f>
        <v>0</v>
      </c>
      <c r="DV58" s="49">
        <f>' I КВАРТАЛ'!BH58+'II КВАРТАЛ '!BH58+' III КВАРТАЛ '!BH58+'IV КВАРТАЛ и СВОД V-мов и $$ '!BH58</f>
        <v>0</v>
      </c>
      <c r="DW58" s="49">
        <f>' I КВАРТАЛ'!BI58+'II КВАРТАЛ '!BI58+' III КВАРТАЛ '!BI58+'IV КВАРТАЛ и СВОД V-мов и $$ '!BI58</f>
        <v>0</v>
      </c>
      <c r="DY58" s="65">
        <f t="shared" si="87"/>
        <v>5197</v>
      </c>
      <c r="DZ58" s="90">
        <f t="shared" si="88"/>
        <v>1583</v>
      </c>
      <c r="EA58" s="90">
        <f t="shared" si="89"/>
        <v>3614</v>
      </c>
      <c r="EB58" s="56">
        <f t="shared" si="33"/>
        <v>7558920.8799999999</v>
      </c>
      <c r="EC58" s="49">
        <f t="shared" si="34"/>
        <v>2112834.48</v>
      </c>
      <c r="ED58" s="49">
        <f t="shared" si="35"/>
        <v>5446086.4000000004</v>
      </c>
      <c r="EE58" s="107">
        <f t="shared" si="90"/>
        <v>0</v>
      </c>
      <c r="EF58" s="93">
        <f t="shared" si="36"/>
        <v>5197</v>
      </c>
      <c r="EG58" s="94">
        <f t="shared" si="37"/>
        <v>0</v>
      </c>
      <c r="EH58" s="151"/>
      <c r="EI58" s="154"/>
      <c r="EJ58" s="115"/>
    </row>
    <row r="59" spans="1:140" s="33" customFormat="1" ht="45" x14ac:dyDescent="0.25">
      <c r="A59" s="21" t="s">
        <v>56</v>
      </c>
      <c r="B59" s="51">
        <f t="shared" si="132"/>
        <v>8877</v>
      </c>
      <c r="C59" s="148">
        <v>558</v>
      </c>
      <c r="D59" s="148">
        <v>8319</v>
      </c>
      <c r="E59" s="137">
        <f t="shared" ref="E59:E60" si="134">F59+G59</f>
        <v>15456166.810000001</v>
      </c>
      <c r="F59" s="3">
        <v>971560.33</v>
      </c>
      <c r="G59" s="3">
        <v>14484606.48</v>
      </c>
      <c r="H59" s="51">
        <f t="shared" si="49"/>
        <v>32839</v>
      </c>
      <c r="I59" s="148">
        <v>1962</v>
      </c>
      <c r="J59" s="148">
        <v>30877</v>
      </c>
      <c r="K59" s="137">
        <f t="shared" ref="K59:K65" si="135">L59+M59</f>
        <v>4788442.8</v>
      </c>
      <c r="L59" s="3">
        <v>286090.46000000002</v>
      </c>
      <c r="M59" s="3">
        <v>4502352.34</v>
      </c>
      <c r="N59" s="51"/>
      <c r="O59" s="32"/>
      <c r="P59" s="32"/>
      <c r="Q59" s="53"/>
      <c r="R59" s="32"/>
      <c r="S59" s="32"/>
      <c r="T59" s="51">
        <f t="shared" si="128"/>
        <v>11862</v>
      </c>
      <c r="U59" s="31">
        <v>984</v>
      </c>
      <c r="V59" s="31">
        <v>10878</v>
      </c>
      <c r="W59" s="137">
        <f t="shared" ref="W59" si="136">X59+Y59</f>
        <v>10465047.92</v>
      </c>
      <c r="X59" s="3">
        <v>868117.28</v>
      </c>
      <c r="Y59" s="3">
        <v>9596930.6400000006</v>
      </c>
      <c r="Z59" s="51">
        <f t="shared" si="45"/>
        <v>60053</v>
      </c>
      <c r="AA59" s="148">
        <v>3148</v>
      </c>
      <c r="AB59" s="148">
        <v>56905</v>
      </c>
      <c r="AC59" s="137">
        <f t="shared" si="111"/>
        <v>42631104.109999999</v>
      </c>
      <c r="AD59" s="3">
        <v>2234737.91</v>
      </c>
      <c r="AE59" s="3">
        <v>40396366.200000003</v>
      </c>
      <c r="AF59" s="51">
        <f t="shared" si="97"/>
        <v>17051</v>
      </c>
      <c r="AG59" s="148">
        <v>1129</v>
      </c>
      <c r="AH59" s="148">
        <v>15922</v>
      </c>
      <c r="AI59" s="137">
        <f t="shared" si="95"/>
        <v>6295862.0899999999</v>
      </c>
      <c r="AJ59" s="3">
        <v>416868.71</v>
      </c>
      <c r="AK59" s="3">
        <v>5878993.3799999999</v>
      </c>
      <c r="AL59" s="51">
        <f t="shared" si="40"/>
        <v>3890</v>
      </c>
      <c r="AM59" s="148">
        <v>300</v>
      </c>
      <c r="AN59" s="148">
        <v>3590</v>
      </c>
      <c r="AO59" s="137">
        <f t="shared" si="122"/>
        <v>63215427.780000001</v>
      </c>
      <c r="AP59" s="3">
        <v>4875225.79</v>
      </c>
      <c r="AQ59" s="3">
        <v>58340201.990000002</v>
      </c>
      <c r="AR59" s="51">
        <f t="shared" si="22"/>
        <v>1787</v>
      </c>
      <c r="AS59" s="31">
        <v>332</v>
      </c>
      <c r="AT59" s="31">
        <v>1455</v>
      </c>
      <c r="AU59" s="137">
        <f t="shared" si="123"/>
        <v>14562261.23</v>
      </c>
      <c r="AV59" s="3">
        <v>2705467.67</v>
      </c>
      <c r="AW59" s="3">
        <v>11856793.560000001</v>
      </c>
      <c r="AX59" s="51">
        <f t="shared" ref="AX59:AX64" si="137">AY59+AZ59</f>
        <v>15094</v>
      </c>
      <c r="AY59" s="31">
        <v>1001</v>
      </c>
      <c r="AZ59" s="31">
        <v>14093</v>
      </c>
      <c r="BA59" s="137">
        <f t="shared" ref="BA59:BA61" si="138">BB59+BC59</f>
        <v>1914326.84</v>
      </c>
      <c r="BB59" s="3">
        <v>126953.83</v>
      </c>
      <c r="BC59" s="3">
        <v>1787373.01</v>
      </c>
      <c r="BD59" s="51">
        <f t="shared" ref="BD59:BD60" si="139">BE59+BF59</f>
        <v>4320</v>
      </c>
      <c r="BE59" s="31">
        <v>286</v>
      </c>
      <c r="BF59" s="31">
        <v>4034</v>
      </c>
      <c r="BG59" s="137">
        <f t="shared" ref="BG59:BG61" si="140">BH59+BI59</f>
        <v>3976788.9</v>
      </c>
      <c r="BH59" s="3">
        <v>263278.15000000002</v>
      </c>
      <c r="BI59" s="3">
        <v>3713510.75</v>
      </c>
      <c r="BK59" s="55">
        <f t="shared" si="85"/>
        <v>163305428.47999999</v>
      </c>
      <c r="BL59" s="58">
        <f>' I КВАРТАЛ'!BK59+'II КВАРТАЛ '!BK59+' III КВАРТАЛ '!BK59+'IV КВАРТАЛ и СВОД V-мов и $$ '!BK59</f>
        <v>664191022.61000001</v>
      </c>
      <c r="BM59" s="99">
        <v>664191022.6086843</v>
      </c>
      <c r="BN59" s="99">
        <f t="shared" si="86"/>
        <v>1.3157129287719727E-3</v>
      </c>
      <c r="BO59" s="99"/>
      <c r="BP59" s="83">
        <f t="shared" si="23"/>
        <v>35531</v>
      </c>
      <c r="BQ59" s="82">
        <f>' I КВАРТАЛ'!C59+'II КВАРТАЛ '!C59+' III КВАРТАЛ '!C59+'IV КВАРТАЛ и СВОД V-мов и $$ '!C59</f>
        <v>2997</v>
      </c>
      <c r="BR59" s="82">
        <f>' I КВАРТАЛ'!D59+'II КВАРТАЛ '!D59+' III КВАРТАЛ '!D59+'IV КВАРТАЛ и СВОД V-мов и $$ '!D59</f>
        <v>32534</v>
      </c>
      <c r="BS59" s="106">
        <f>' I КВАРТАЛ'!E59+'II КВАРТАЛ '!E59+' III КВАРТАЛ '!E59+'IV КВАРТАЛ и СВОД V-мов и $$ '!E59</f>
        <v>61864505.810000002</v>
      </c>
      <c r="BT59" s="49">
        <f>' I КВАРТАЛ'!F59+'II КВАРТАЛ '!F59+' III КВАРТАЛ '!F59+'IV КВАРТАЛ и СВОД V-мов и $$ '!F59</f>
        <v>5218200.53</v>
      </c>
      <c r="BU59" s="49">
        <f>' I КВАРТАЛ'!G59+'II КВАРТАЛ '!G59+' III КВАРТАЛ '!G59+'IV КВАРТАЛ и СВОД V-мов и $$ '!G59</f>
        <v>56646305.280000001</v>
      </c>
      <c r="BV59" s="83">
        <f t="shared" si="24"/>
        <v>131440</v>
      </c>
      <c r="BW59" s="82">
        <f>' I КВАРТАЛ'!I59+'II КВАРТАЛ '!I59+' III КВАРТАЛ '!I59+'IV КВАРТАЛ и СВОД V-мов и $$ '!I59</f>
        <v>10229</v>
      </c>
      <c r="BX59" s="82">
        <f>' I КВАРТАЛ'!J59+'II КВАРТАЛ '!J59+' III КВАРТАЛ '!J59+'IV КВАРТАЛ и СВОД V-мов и $$ '!J59</f>
        <v>121211</v>
      </c>
      <c r="BY59" s="106">
        <f>' I КВАРТАЛ'!K59+'II КВАРТАЛ '!K59+' III КВАРТАЛ '!K59+'IV КВАРТАЛ и СВОД V-мов и $$ '!K59</f>
        <v>19161053.880000003</v>
      </c>
      <c r="BZ59" s="49">
        <f>' I КВАРТАЛ'!L59+'II КВАРТАЛ '!L59+' III КВАРТАЛ '!L59+'IV КВАРТАЛ и СВОД V-мов и $$ '!L59</f>
        <v>1491123.6800000002</v>
      </c>
      <c r="CA59" s="49">
        <f>' I КВАРТАЛ'!M59+'II КВАРТАЛ '!M59+' III КВАРТАЛ '!M59+'IV КВАРТАЛ и СВОД V-мов и $$ '!M59</f>
        <v>17669930.199999999</v>
      </c>
      <c r="CB59" s="83">
        <f t="shared" si="25"/>
        <v>0</v>
      </c>
      <c r="CC59" s="82">
        <f>' I КВАРТАЛ'!O59+'II КВАРТАЛ '!O59+' III КВАРТАЛ '!O59+'IV КВАРТАЛ и СВОД V-мов и $$ '!O59</f>
        <v>0</v>
      </c>
      <c r="CD59" s="82">
        <f>' I КВАРТАЛ'!P59+'II КВАРТАЛ '!P59+' III КВАРТАЛ '!P59+'IV КВАРТАЛ и СВОД V-мов и $$ '!P59</f>
        <v>0</v>
      </c>
      <c r="CE59" s="106">
        <f>' I КВАРТАЛ'!Q59+'II КВАРТАЛ '!Q59+' III КВАРТАЛ '!Q59+'IV КВАРТАЛ и СВОД V-мов и $$ '!Q59</f>
        <v>0</v>
      </c>
      <c r="CF59" s="49">
        <f>' I КВАРТАЛ'!R59+'II КВАРТАЛ '!R59+' III КВАРТАЛ '!R59+'IV КВАРТАЛ и СВОД V-мов и $$ '!R59</f>
        <v>0</v>
      </c>
      <c r="CG59" s="49">
        <f>' I КВАРТАЛ'!S59+'II КВАРТАЛ '!S59+' III КВАРТАЛ '!S59+'IV КВАРТАЛ и СВОД V-мов и $$ '!S59</f>
        <v>0</v>
      </c>
      <c r="CH59" s="83">
        <f t="shared" si="26"/>
        <v>56838</v>
      </c>
      <c r="CI59" s="82">
        <f>' I КВАРТАЛ'!U59+'II КВАРТАЛ '!U59+' III КВАРТАЛ '!U59+'IV КВАРТАЛ и СВОД V-мов и $$ '!U59</f>
        <v>4715</v>
      </c>
      <c r="CJ59" s="82">
        <f>' I КВАРТАЛ'!V59+'II КВАРТАЛ '!V59+' III КВАРТАЛ '!V59+'IV КВАРТАЛ и СВОД V-мов и $$ '!V59</f>
        <v>52123</v>
      </c>
      <c r="CK59" s="106">
        <f>' I КВАРТАЛ'!W59+'II КВАРТАЛ '!W59+' III КВАРТАЛ '!W59+'IV КВАРТАЛ и СВОД V-мов и $$ '!W59</f>
        <v>51285016.120000005</v>
      </c>
      <c r="CL59" s="49">
        <f>' I КВАРТАЛ'!X59+'II КВАРТАЛ '!X59+' III КВАРТАЛ '!X59+'IV КВАРТАЛ и СВОД V-мов и $$ '!X59</f>
        <v>4254349.6899999995</v>
      </c>
      <c r="CM59" s="49">
        <f>' I КВАРТАЛ'!Y59+'II КВАРТАЛ '!Y59+' III КВАРТАЛ '!Y59+'IV КВАРТАЛ и СВОД V-мов и $$ '!Y59</f>
        <v>47030666.430000007</v>
      </c>
      <c r="CN59" s="83">
        <f t="shared" si="27"/>
        <v>240339</v>
      </c>
      <c r="CO59" s="82">
        <f>' I КВАРТАЛ'!AA59+'II КВАРТАЛ '!AA59+' III КВАРТАЛ '!AA59+'IV КВАРТАЛ и СВОД V-мов и $$ '!AA59</f>
        <v>17557</v>
      </c>
      <c r="CP59" s="82">
        <f>' I КВАРТАЛ'!AB59+'II КВАРТАЛ '!AB59+' III КВАРТАЛ '!AB59+'IV КВАРТАЛ и СВОД V-мов и $$ '!AB59</f>
        <v>222782</v>
      </c>
      <c r="CQ59" s="106">
        <f>' I КВАРТАЛ'!AC59+'II КВАРТАЛ '!AC59+' III КВАРТАЛ '!AC59+'IV КВАРТАЛ и СВОД V-мов и $$ '!AC59</f>
        <v>170623059.65000001</v>
      </c>
      <c r="CR59" s="49">
        <f>' I КВАРТАЛ'!AD59+'II КВАРТАЛ '!AD59+' III КВАРТАЛ '!AD59+'IV КВАРТАЛ и СВОД V-мов и $$ '!AD59</f>
        <v>12464263.09</v>
      </c>
      <c r="CS59" s="49">
        <f>' I КВАРТАЛ'!AE59+'II КВАРТАЛ '!AE59+' III КВАРТАЛ '!AE59+'IV КВАРТАЛ и СВОД V-мов и $$ '!AE59</f>
        <v>158158796.56</v>
      </c>
      <c r="CT59" s="83">
        <f t="shared" si="28"/>
        <v>68242</v>
      </c>
      <c r="CU59" s="82">
        <f>' I КВАРТАЛ'!AG59+'II КВАРТАЛ '!AG59+' III КВАРТАЛ '!AG59+'IV КВАРТАЛ и СВОД V-мов и $$ '!AG59</f>
        <v>5399</v>
      </c>
      <c r="CV59" s="82">
        <f>' I КВАРТАЛ'!AH59+'II КВАРТАЛ '!AH59+' III КВАРТАЛ '!AH59+'IV КВАРТАЛ и СВОД V-мов и $$ '!AH59</f>
        <v>62843</v>
      </c>
      <c r="CW59" s="106">
        <f>' I КВАРТАЛ'!AI59+'II КВАРТАЛ '!AI59+' III КВАРТАЛ '!AI59+'IV КВАРТАЛ и СВОД V-мов и $$ '!AI59</f>
        <v>25198459.490000002</v>
      </c>
      <c r="CX59" s="49">
        <f>' I КВАРТАЛ'!AJ59+'II КВАРТАЛ '!AJ59+' III КВАРТАЛ '!AJ59+'IV КВАРТАЛ и СВОД V-мов и $$ '!AJ59</f>
        <v>1993602.38</v>
      </c>
      <c r="CY59" s="49">
        <f>' I КВАРТАЛ'!AK59+'II КВАРТАЛ '!AK59+' III КВАРТАЛ '!AK59+'IV КВАРТАЛ и СВОД V-мов и $$ '!AK59</f>
        <v>23204857.109999999</v>
      </c>
      <c r="CZ59" s="83">
        <f t="shared" si="29"/>
        <v>15593</v>
      </c>
      <c r="DA59" s="82">
        <f>' I КВАРТАЛ'!AM59+'II КВАРТАЛ '!AM59+' III КВАРТАЛ '!AM59+'IV КВАРТАЛ и СВОД V-мов и $$ '!AM59</f>
        <v>1287</v>
      </c>
      <c r="DB59" s="82">
        <f>' I КВАРТАЛ'!AN59+'II КВАРТАЛ '!AN59+' III КВАРТАЛ '!AN59+'IV КВАРТАЛ и СВОД V-мов и $$ '!AN59</f>
        <v>14306</v>
      </c>
      <c r="DC59" s="106">
        <f>' I КВАРТАЛ'!AO59+'II КВАРТАЛ '!AO59+' III КВАРТАЛ '!AO59+'IV КВАРТАЛ и СВОД V-мов и $$ '!AO59</f>
        <v>253521377.22</v>
      </c>
      <c r="DD59" s="49">
        <f>' I КВАРТАЛ'!AP59+'II КВАРТАЛ '!AP59+' III КВАРТАЛ '!AP59+'IV КВАРТАЛ и СВОД V-мов и $$ '!AP59</f>
        <v>20924002.009999998</v>
      </c>
      <c r="DE59" s="49">
        <f>' I КВАРТАЛ'!AQ59+'II КВАРТАЛ '!AQ59+' III КВАРТАЛ '!AQ59+'IV КВАРТАЛ и СВОД V-мов и $$ '!AQ59</f>
        <v>232597375.21000001</v>
      </c>
      <c r="DF59" s="83">
        <f t="shared" si="30"/>
        <v>7222</v>
      </c>
      <c r="DG59" s="82">
        <f>' I КВАРТАЛ'!AS59+'II КВАРТАЛ '!AS59+' III КВАРТАЛ '!AS59+'IV КВАРТАЛ и СВОД V-мов и $$ '!AS59</f>
        <v>1343</v>
      </c>
      <c r="DH59" s="82">
        <f>' I КВАРТАЛ'!AT59+'II КВАРТАЛ '!AT59+' III КВАРТАЛ '!AT59+'IV КВАРТАЛ и СВОД V-мов и $$ '!AT59</f>
        <v>5879</v>
      </c>
      <c r="DI59" s="106">
        <f>' I КВАРТАЛ'!AU59+'II КВАРТАЛ '!AU59+' III КВАРТАЛ '!AU59+'IV КВАРТАЛ и СВОД V-мов и $$ '!AU59</f>
        <v>58927968.320000008</v>
      </c>
      <c r="DJ59" s="49">
        <f>' I КВАРТАЛ'!AV59+'II КВАРТАЛ '!AV59+' III КВАРТАЛ '!AV59+'IV КВАРТАЛ и СВОД V-мов и $$ '!AV59</f>
        <v>10958223.310000001</v>
      </c>
      <c r="DK59" s="49">
        <f>' I КВАРТАЛ'!AW59+'II КВАРТАЛ '!AW59+' III КВАРТАЛ '!AW59+'IV КВАРТАЛ и СВОД V-мов и $$ '!AW59</f>
        <v>47969745.010000005</v>
      </c>
      <c r="DL59" s="83">
        <f t="shared" si="31"/>
        <v>60389</v>
      </c>
      <c r="DM59" s="82">
        <f>' I КВАРТАЛ'!AY59+'II КВАРТАЛ '!AY59+' III КВАРТАЛ '!AY59+'IV КВАРТАЛ и СВОД V-мов и $$ '!AY59</f>
        <v>4004</v>
      </c>
      <c r="DN59" s="82">
        <f>' I КВАРТАЛ'!AZ59+'II КВАРТАЛ '!AZ59+' III КВАРТАЛ '!AZ59+'IV КВАРТАЛ и СВОД V-мов и $$ '!AZ59</f>
        <v>56385</v>
      </c>
      <c r="DO59" s="106">
        <f>' I КВАРТАЛ'!BA59+'II КВАРТАЛ '!BA59+' III КВАРТАЛ '!BA59+'IV КВАРТАЛ и СВОД V-мов и $$ '!BA59</f>
        <v>7659659.1299999999</v>
      </c>
      <c r="DP59" s="49">
        <f>' I КВАРТАЛ'!BB59+'II КВАРТАЛ '!BB59+' III КВАРТАЛ '!BB59+'IV КВАРТАЛ и СВОД V-мов и $$ '!BB59</f>
        <v>507861.94</v>
      </c>
      <c r="DQ59" s="49">
        <f>' I КВАРТАЛ'!BC59+'II КВАРТАЛ '!BC59+' III КВАРТАЛ '!BC59+'IV КВАРТАЛ и СВОД V-мов и $$ '!BC59</f>
        <v>7151797.1899999995</v>
      </c>
      <c r="DR59" s="83">
        <f t="shared" si="32"/>
        <v>17333</v>
      </c>
      <c r="DS59" s="82">
        <f>' I КВАРТАЛ'!BE59+'II КВАРТАЛ '!BE59+' III КВАРТАЛ '!BE59+'IV КВАРТАЛ и СВОД V-мов и $$ '!BE59</f>
        <v>1148</v>
      </c>
      <c r="DT59" s="82">
        <f>' I КВАРТАЛ'!BF59+'II КВАРТАЛ '!BF59+' III КВАРТАЛ '!BF59+'IV КВАРТАЛ и СВОД V-мов и $$ '!BF59</f>
        <v>16185</v>
      </c>
      <c r="DU59" s="106">
        <f>' I КВАРТАЛ'!BG59+'II КВАРТАЛ '!BG59+' III КВАРТАЛ '!BG59+'IV КВАРТАЛ и СВОД V-мов и $$ '!BG59</f>
        <v>15949922.99</v>
      </c>
      <c r="DV59" s="49">
        <f>' I КВАРТАЛ'!BH59+'II КВАРТАЛ '!BH59+' III КВАРТАЛ '!BH59+'IV КВАРТАЛ и СВОД V-мов и $$ '!BH59</f>
        <v>1056395.9100000001</v>
      </c>
      <c r="DW59" s="49">
        <f>' I КВАРТАЛ'!BI59+'II КВАРТАЛ '!BI59+' III КВАРТАЛ '!BI59+'IV КВАРТАЛ и СВОД V-мов и $$ '!BI59</f>
        <v>14893527.08</v>
      </c>
      <c r="DY59" s="65">
        <f t="shared" si="87"/>
        <v>632927</v>
      </c>
      <c r="DZ59" s="90">
        <f t="shared" si="88"/>
        <v>48679</v>
      </c>
      <c r="EA59" s="90">
        <f t="shared" si="89"/>
        <v>584248</v>
      </c>
      <c r="EB59" s="56">
        <f t="shared" si="33"/>
        <v>664191022.61000013</v>
      </c>
      <c r="EC59" s="49">
        <f t="shared" si="34"/>
        <v>58868022.539999992</v>
      </c>
      <c r="ED59" s="49">
        <f t="shared" si="35"/>
        <v>605323000.07000017</v>
      </c>
      <c r="EE59" s="107">
        <f t="shared" si="90"/>
        <v>0</v>
      </c>
      <c r="EF59" s="93">
        <f t="shared" si="36"/>
        <v>632927</v>
      </c>
      <c r="EG59" s="94">
        <f t="shared" si="37"/>
        <v>0</v>
      </c>
      <c r="EH59" s="151"/>
      <c r="EI59" s="152"/>
      <c r="EJ59" s="151"/>
    </row>
    <row r="60" spans="1:140" s="33" customFormat="1" ht="45" x14ac:dyDescent="0.25">
      <c r="A60" s="21" t="s">
        <v>57</v>
      </c>
      <c r="B60" s="51">
        <f t="shared" si="132"/>
        <v>378</v>
      </c>
      <c r="C60" s="148">
        <v>39</v>
      </c>
      <c r="D60" s="148">
        <v>339</v>
      </c>
      <c r="E60" s="137">
        <f t="shared" si="134"/>
        <v>662099.47</v>
      </c>
      <c r="F60" s="3">
        <v>68311.850000000006</v>
      </c>
      <c r="G60" s="3">
        <v>593787.62</v>
      </c>
      <c r="H60" s="51">
        <f t="shared" si="49"/>
        <v>2279</v>
      </c>
      <c r="I60" s="148">
        <v>92</v>
      </c>
      <c r="J60" s="148">
        <v>2187</v>
      </c>
      <c r="K60" s="137">
        <f t="shared" si="135"/>
        <v>357529.33</v>
      </c>
      <c r="L60" s="3">
        <v>14432.95</v>
      </c>
      <c r="M60" s="3">
        <v>343096.38</v>
      </c>
      <c r="N60" s="51"/>
      <c r="O60" s="32"/>
      <c r="P60" s="32"/>
      <c r="Q60" s="53"/>
      <c r="R60" s="32"/>
      <c r="S60" s="32"/>
      <c r="T60" s="51"/>
      <c r="U60" s="31"/>
      <c r="V60" s="31"/>
      <c r="W60" s="53"/>
      <c r="X60" s="3"/>
      <c r="Y60" s="3"/>
      <c r="Z60" s="51">
        <f t="shared" si="45"/>
        <v>1213</v>
      </c>
      <c r="AA60" s="148">
        <v>41</v>
      </c>
      <c r="AB60" s="148">
        <v>1172</v>
      </c>
      <c r="AC60" s="137">
        <f t="shared" si="111"/>
        <v>889167.05</v>
      </c>
      <c r="AD60" s="3">
        <v>30054.29</v>
      </c>
      <c r="AE60" s="3">
        <v>859112.76</v>
      </c>
      <c r="AF60" s="51">
        <f t="shared" si="97"/>
        <v>448</v>
      </c>
      <c r="AG60" s="148">
        <v>33</v>
      </c>
      <c r="AH60" s="148">
        <v>415</v>
      </c>
      <c r="AI60" s="137">
        <f t="shared" si="95"/>
        <v>112822.68000000001</v>
      </c>
      <c r="AJ60" s="3">
        <v>8310.6</v>
      </c>
      <c r="AK60" s="3">
        <v>104512.08</v>
      </c>
      <c r="AL60" s="51">
        <f t="shared" si="40"/>
        <v>466</v>
      </c>
      <c r="AM60" s="148">
        <v>34</v>
      </c>
      <c r="AN60" s="148">
        <v>432</v>
      </c>
      <c r="AO60" s="137">
        <f t="shared" si="122"/>
        <v>7135544.0999999996</v>
      </c>
      <c r="AP60" s="3">
        <v>520619.1</v>
      </c>
      <c r="AQ60" s="3">
        <v>6614925</v>
      </c>
      <c r="AR60" s="51">
        <f t="shared" si="22"/>
        <v>49</v>
      </c>
      <c r="AS60" s="31">
        <v>14</v>
      </c>
      <c r="AT60" s="31">
        <v>35</v>
      </c>
      <c r="AU60" s="137">
        <f t="shared" si="123"/>
        <v>362925.5</v>
      </c>
      <c r="AV60" s="3">
        <v>103693</v>
      </c>
      <c r="AW60" s="3">
        <v>259232.5</v>
      </c>
      <c r="AX60" s="51">
        <f t="shared" si="137"/>
        <v>2359</v>
      </c>
      <c r="AY60" s="31">
        <v>116</v>
      </c>
      <c r="AZ60" s="31">
        <v>2243</v>
      </c>
      <c r="BA60" s="137">
        <f t="shared" si="138"/>
        <v>290012.87</v>
      </c>
      <c r="BB60" s="3">
        <v>14260.91</v>
      </c>
      <c r="BC60" s="3">
        <v>275751.96000000002</v>
      </c>
      <c r="BD60" s="51">
        <f t="shared" si="139"/>
        <v>549</v>
      </c>
      <c r="BE60" s="31">
        <v>27</v>
      </c>
      <c r="BF60" s="31">
        <v>522</v>
      </c>
      <c r="BG60" s="137">
        <f t="shared" si="140"/>
        <v>610500.68999999994</v>
      </c>
      <c r="BH60" s="3">
        <v>30024.62</v>
      </c>
      <c r="BI60" s="3">
        <v>580476.06999999995</v>
      </c>
      <c r="BK60" s="55">
        <f t="shared" si="85"/>
        <v>10420601.689999998</v>
      </c>
      <c r="BL60" s="58">
        <f>' I КВАРТАЛ'!BK60+'II КВАРТАЛ '!BK60+' III КВАРТАЛ '!BK60+'IV КВАРТАЛ и СВОД V-мов и $$ '!BK60</f>
        <v>43847847.639999993</v>
      </c>
      <c r="BM60" s="99">
        <v>43847847.64527116</v>
      </c>
      <c r="BN60" s="99">
        <f t="shared" si="86"/>
        <v>-5.2711665630340576E-3</v>
      </c>
      <c r="BO60" s="99"/>
      <c r="BP60" s="83">
        <f t="shared" si="23"/>
        <v>1531</v>
      </c>
      <c r="BQ60" s="82">
        <f>' I КВАРТАЛ'!C60+'II КВАРТАЛ '!C60+' III КВАРТАЛ '!C60+'IV КВАРТАЛ и СВОД V-мов и $$ '!C60</f>
        <v>111</v>
      </c>
      <c r="BR60" s="82">
        <f>' I КВАРТАЛ'!D60+'II КВАРТАЛ '!D60+' III КВАРТАЛ '!D60+'IV КВАРТАЛ и СВОД V-мов и $$ '!D60</f>
        <v>1420</v>
      </c>
      <c r="BS60" s="106">
        <f>' I КВАРТАЛ'!E60+'II КВАРТАЛ '!E60+' III КВАРТАЛ '!E60+'IV КВАРТАЛ и СВОД V-мов и $$ '!E60</f>
        <v>2681548.87</v>
      </c>
      <c r="BT60" s="49">
        <f>' I КВАРТАЛ'!F60+'II КВАРТАЛ '!F60+' III КВАРТАЛ '!F60+'IV КВАРТАЛ и СВОД V-мов и $$ '!F60</f>
        <v>194424.49</v>
      </c>
      <c r="BU60" s="49">
        <f>' I КВАРТАЛ'!G60+'II КВАРТАЛ '!G60+' III КВАРТАЛ '!G60+'IV КВАРТАЛ и СВОД V-мов и $$ '!G60</f>
        <v>2487124.38</v>
      </c>
      <c r="BV60" s="83">
        <f t="shared" si="24"/>
        <v>9222</v>
      </c>
      <c r="BW60" s="82">
        <f>' I КВАРТАЛ'!I60+'II КВАРТАЛ '!I60+' III КВАРТАЛ '!I60+'IV КВАРТАЛ и СВОД V-мов и $$ '!I60</f>
        <v>569</v>
      </c>
      <c r="BX60" s="82">
        <f>' I КВАРТАЛ'!J60+'II КВАРТАЛ '!J60+' III КВАРТАЛ '!J60+'IV КВАРТАЛ и СВОД V-мов и $$ '!J60</f>
        <v>8653</v>
      </c>
      <c r="BY60" s="106">
        <f>' I КВАРТАЛ'!K60+'II КВАРТАЛ '!K60+' III КВАРТАЛ '!K60+'IV КВАРТАЛ и СВОД V-мов и $$ '!K60</f>
        <v>1441409.7000000002</v>
      </c>
      <c r="BZ60" s="49">
        <f>' I КВАРТАЛ'!L60+'II КВАРТАЛ '!L60+' III КВАРТАЛ '!L60+'IV КВАРТАЛ и СВОД V-мов и $$ '!L60</f>
        <v>88882.11</v>
      </c>
      <c r="CA60" s="49">
        <f>' I КВАРТАЛ'!M60+'II КВАРТАЛ '!M60+' III КВАРТАЛ '!M60+'IV КВАРТАЛ и СВОД V-мов и $$ '!M60</f>
        <v>1352527.5899999999</v>
      </c>
      <c r="CB60" s="83">
        <f t="shared" si="25"/>
        <v>0</v>
      </c>
      <c r="CC60" s="82">
        <f>' I КВАРТАЛ'!O60+'II КВАРТАЛ '!O60+' III КВАРТАЛ '!O60+'IV КВАРТАЛ и СВОД V-мов и $$ '!O60</f>
        <v>0</v>
      </c>
      <c r="CD60" s="82">
        <f>' I КВАРТАЛ'!P60+'II КВАРТАЛ '!P60+' III КВАРТАЛ '!P60+'IV КВАРТАЛ и СВОД V-мов и $$ '!P60</f>
        <v>0</v>
      </c>
      <c r="CE60" s="106">
        <f>' I КВАРТАЛ'!Q60+'II КВАРТАЛ '!Q60+' III КВАРТАЛ '!Q60+'IV КВАРТАЛ и СВОД V-мов и $$ '!Q60</f>
        <v>0</v>
      </c>
      <c r="CF60" s="49">
        <f>' I КВАРТАЛ'!R60+'II КВАРТАЛ '!R60+' III КВАРТАЛ '!R60+'IV КВАРТАЛ и СВОД V-мов и $$ '!R60</f>
        <v>0</v>
      </c>
      <c r="CG60" s="49">
        <f>' I КВАРТАЛ'!S60+'II КВАРТАЛ '!S60+' III КВАРТАЛ '!S60+'IV КВАРТАЛ и СВОД V-мов и $$ '!S60</f>
        <v>0</v>
      </c>
      <c r="CH60" s="83">
        <f t="shared" si="26"/>
        <v>0</v>
      </c>
      <c r="CI60" s="82">
        <f>' I КВАРТАЛ'!U60+'II КВАРТАЛ '!U60+' III КВАРТАЛ '!U60+'IV КВАРТАЛ и СВОД V-мов и $$ '!U60</f>
        <v>0</v>
      </c>
      <c r="CJ60" s="82">
        <f>' I КВАРТАЛ'!V60+'II КВАРТАЛ '!V60+' III КВАРТАЛ '!V60+'IV КВАРТАЛ и СВОД V-мов и $$ '!V60</f>
        <v>0</v>
      </c>
      <c r="CK60" s="106">
        <f>' I КВАРТАЛ'!W60+'II КВАРТАЛ '!W60+' III КВАРТАЛ '!W60+'IV КВАРТАЛ и СВОД V-мов и $$ '!W60</f>
        <v>0</v>
      </c>
      <c r="CL60" s="49">
        <f>' I КВАРТАЛ'!X60+'II КВАРТАЛ '!X60+' III КВАРТАЛ '!X60+'IV КВАРТАЛ и СВОД V-мов и $$ '!X60</f>
        <v>0</v>
      </c>
      <c r="CM60" s="49">
        <f>' I КВАРТАЛ'!Y60+'II КВАРТАЛ '!Y60+' III КВАРТАЛ '!Y60+'IV КВАРТАЛ и СВОД V-мов и $$ '!Y60</f>
        <v>0</v>
      </c>
      <c r="CN60" s="83">
        <f t="shared" si="27"/>
        <v>4970</v>
      </c>
      <c r="CO60" s="82">
        <f>' I КВАРТАЛ'!AA60+'II КВАРТАЛ '!AA60+' III КВАРТАЛ '!AA60+'IV КВАРТАЛ и СВОД V-мов и $$ '!AA60</f>
        <v>206</v>
      </c>
      <c r="CP60" s="82">
        <f>' I КВАРТАЛ'!AB60+'II КВАРТАЛ '!AB60+' III КВАРТАЛ '!AB60+'IV КВАРТАЛ и СВОД V-мов и $$ '!AB60</f>
        <v>4764</v>
      </c>
      <c r="CQ60" s="106">
        <f>' I КВАРТАЛ'!AC60+'II КВАРТАЛ '!AC60+' III КВАРТАЛ '!AC60+'IV КВАРТАЛ и СВОД V-мов и $$ '!AC60</f>
        <v>3652429.0599999996</v>
      </c>
      <c r="CR60" s="49">
        <f>' I КВАРТАЛ'!AD60+'II КВАРТАЛ '!AD60+' III КВАРТАЛ '!AD60+'IV КВАРТАЛ и СВОД V-мов и $$ '!AD60</f>
        <v>151433.66</v>
      </c>
      <c r="CS60" s="49">
        <f>' I КВАРТАЛ'!AE60+'II КВАРТАЛ '!AE60+' III КВАРТАЛ '!AE60+'IV КВАРТАЛ и СВОД V-мов и $$ '!AE60</f>
        <v>3500995.3999999994</v>
      </c>
      <c r="CT60" s="83">
        <f t="shared" si="28"/>
        <v>1828</v>
      </c>
      <c r="CU60" s="82">
        <f>' I КВАРТАЛ'!AG60+'II КВАРТАЛ '!AG60+' III КВАРТАЛ '!AG60+'IV КВАРТАЛ и СВОД V-мов и $$ '!AG60</f>
        <v>107</v>
      </c>
      <c r="CV60" s="82">
        <f>' I КВАРТАЛ'!AH60+'II КВАРТАЛ '!AH60+' III КВАРТАЛ '!AH60+'IV КВАРТАЛ и СВОД V-мов и $$ '!AH60</f>
        <v>1721</v>
      </c>
      <c r="CW60" s="106">
        <f>' I КВАРТАЛ'!AI60+'II КВАРТАЛ '!AI60+' III КВАРТАЛ '!AI60+'IV КВАРТАЛ и СВОД V-мов и $$ '!AI60</f>
        <v>465169.25</v>
      </c>
      <c r="CX60" s="49">
        <f>' I КВАРТАЛ'!AJ60+'II КВАРТАЛ '!AJ60+' III КВАРТАЛ '!AJ60+'IV КВАРТАЛ и СВОД V-мов и $$ '!AJ60</f>
        <v>27201.269999999997</v>
      </c>
      <c r="CY60" s="49">
        <f>' I КВАРТАЛ'!AK60+'II КВАРТАЛ '!AK60+' III КВАРТАЛ '!AK60+'IV КВАРТАЛ и СВОД V-мов и $$ '!AK60</f>
        <v>437967.98000000004</v>
      </c>
      <c r="CZ60" s="83">
        <f t="shared" si="29"/>
        <v>1967</v>
      </c>
      <c r="DA60" s="82">
        <f>' I КВАРТАЛ'!AM60+'II КВАРТАЛ '!AM60+' III КВАРТАЛ '!AM60+'IV КВАРТАЛ и СВОД V-мов и $$ '!AM60</f>
        <v>110</v>
      </c>
      <c r="DB60" s="82">
        <f>' I КВАРТАЛ'!AN60+'II КВАРТАЛ '!AN60+' III КВАРТАЛ '!AN60+'IV КВАРТАЛ и СВОД V-мов и $$ '!AN60</f>
        <v>1857</v>
      </c>
      <c r="DC60" s="106">
        <f>' I КВАРТАЛ'!AO60+'II КВАРТАЛ '!AO60+' III КВАРТАЛ '!AO60+'IV КВАРТАЛ и СВОД V-мов и $$ '!AO60</f>
        <v>30271375.619999997</v>
      </c>
      <c r="DD60" s="49">
        <f>' I КВАРТАЛ'!AP60+'II КВАРТАЛ '!AP60+' III КВАРТАЛ '!AP60+'IV КВАРТАЛ и СВОД V-мов и $$ '!AP60</f>
        <v>1692146.25</v>
      </c>
      <c r="DE60" s="49">
        <f>' I КВАРТАЛ'!AQ60+'II КВАРТАЛ '!AQ60+' III КВАРТАЛ '!AQ60+'IV КВАРТАЛ и СВОД V-мов и $$ '!AQ60</f>
        <v>28579229.370000001</v>
      </c>
      <c r="DF60" s="83">
        <f t="shared" si="30"/>
        <v>225</v>
      </c>
      <c r="DG60" s="82">
        <f>' I КВАРТАЛ'!AS60+'II КВАРТАЛ '!AS60+' III КВАРТАЛ '!AS60+'IV КВАРТАЛ и СВОД V-мов и $$ '!AS60</f>
        <v>63</v>
      </c>
      <c r="DH60" s="82">
        <f>' I КВАРТАЛ'!AT60+'II КВАРТАЛ '!AT60+' III КВАРТАЛ '!AT60+'IV КВАРТАЛ и СВОД V-мов и $$ '!AT60</f>
        <v>162</v>
      </c>
      <c r="DI60" s="106">
        <f>' I КВАРТАЛ'!AU60+'II КВАРТАЛ '!AU60+' III КВАРТАЛ '!AU60+'IV КВАРТАЛ и СВОД V-мов и $$ '!AU60</f>
        <v>1676890.37</v>
      </c>
      <c r="DJ60" s="49">
        <f>' I КВАРТАЛ'!AV60+'II КВАРТАЛ '!AV60+' III КВАРТАЛ '!AV60+'IV КВАРТАЛ и СВОД V-мов и $$ '!AV60</f>
        <v>469495.44999999995</v>
      </c>
      <c r="DK60" s="49">
        <f>' I КВАРТАЛ'!AW60+'II КВАРТАЛ '!AW60+' III КВАРТАЛ '!AW60+'IV КВАРТАЛ и СВОД V-мов и $$ '!AW60</f>
        <v>1207394.92</v>
      </c>
      <c r="DL60" s="83">
        <f t="shared" si="31"/>
        <v>9454</v>
      </c>
      <c r="DM60" s="82">
        <f>' I КВАРТАЛ'!AY60+'II КВАРТАЛ '!AY60+' III КВАРТАЛ '!AY60+'IV КВАРТАЛ и СВОД V-мов и $$ '!AY60</f>
        <v>466</v>
      </c>
      <c r="DN60" s="82">
        <f>' I КВАРТАЛ'!AZ60+'II КВАРТАЛ '!AZ60+' III КВАРТАЛ '!AZ60+'IV КВАРТАЛ и СВОД V-мов и $$ '!AZ60</f>
        <v>8988</v>
      </c>
      <c r="DO60" s="106">
        <f>' I КВАРТАЛ'!BA60+'II КВАРТАЛ '!BA60+' III КВАРТАЛ '!BA60+'IV КВАРТАЛ и СВОД V-мов и $$ '!BA60</f>
        <v>1162800.7799999998</v>
      </c>
      <c r="DP60" s="49">
        <f>' I КВАРТАЛ'!BB60+'II КВАРТАЛ '!BB60+' III КВАРТАЛ '!BB60+'IV КВАРТАЛ и СВОД V-мов и $$ '!BB60</f>
        <v>57316.009999999995</v>
      </c>
      <c r="DQ60" s="49">
        <f>' I КВАРТАЛ'!BC60+'II КВАРТАЛ '!BC60+' III КВАРТАЛ '!BC60+'IV КВАРТАЛ и СВОД V-мов и $$ '!BC60</f>
        <v>1105484.77</v>
      </c>
      <c r="DR60" s="83">
        <f t="shared" si="32"/>
        <v>2254</v>
      </c>
      <c r="DS60" s="82">
        <f>' I КВАРТАЛ'!BE60+'II КВАРТАЛ '!BE60+' III КВАРТАЛ '!BE60+'IV КВАРТАЛ и СВОД V-мов и $$ '!BE60</f>
        <v>110</v>
      </c>
      <c r="DT60" s="82">
        <f>' I КВАРТАЛ'!BF60+'II КВАРТАЛ '!BF60+' III КВАРТАЛ '!BF60+'IV КВАРТАЛ и СВОД V-мов и $$ '!BF60</f>
        <v>2144</v>
      </c>
      <c r="DU60" s="106">
        <f>' I КВАРТАЛ'!BG60+'II КВАРТАЛ '!BG60+' III КВАРТАЛ '!BG60+'IV КВАРТАЛ и СВОД V-мов и $$ '!BG60</f>
        <v>2496223.9899999998</v>
      </c>
      <c r="DV60" s="49">
        <f>' I КВАРТАЛ'!BH60+'II КВАРТАЛ '!BH60+' III КВАРТАЛ '!BH60+'IV КВАРТАЛ и СВОД V-мов и $$ '!BH60</f>
        <v>121821.75</v>
      </c>
      <c r="DW60" s="49">
        <f>' I КВАРТАЛ'!BI60+'II КВАРТАЛ '!BI60+' III КВАРТАЛ '!BI60+'IV КВАРТАЛ и СВОД V-мов и $$ '!BI60</f>
        <v>2374402.2399999998</v>
      </c>
      <c r="DY60" s="65">
        <f t="shared" si="87"/>
        <v>31451</v>
      </c>
      <c r="DZ60" s="90">
        <f t="shared" si="88"/>
        <v>1742</v>
      </c>
      <c r="EA60" s="90">
        <f t="shared" si="89"/>
        <v>29709</v>
      </c>
      <c r="EB60" s="56">
        <f t="shared" si="33"/>
        <v>43847847.640000001</v>
      </c>
      <c r="EC60" s="49">
        <f t="shared" si="34"/>
        <v>2802720.99</v>
      </c>
      <c r="ED60" s="49">
        <f t="shared" si="35"/>
        <v>41045126.650000006</v>
      </c>
      <c r="EE60" s="107">
        <f t="shared" si="90"/>
        <v>0</v>
      </c>
      <c r="EF60" s="93">
        <f t="shared" si="36"/>
        <v>31451</v>
      </c>
      <c r="EG60" s="94">
        <f t="shared" si="37"/>
        <v>0</v>
      </c>
      <c r="EH60" s="151"/>
      <c r="EI60" s="152"/>
      <c r="EJ60" s="151"/>
    </row>
    <row r="61" spans="1:140" s="33" customFormat="1" ht="45" x14ac:dyDescent="0.25">
      <c r="A61" s="21" t="s">
        <v>53</v>
      </c>
      <c r="B61" s="51"/>
      <c r="C61" s="31"/>
      <c r="D61" s="31"/>
      <c r="E61" s="53"/>
      <c r="F61" s="3"/>
      <c r="G61" s="3"/>
      <c r="H61" s="51">
        <f t="shared" si="49"/>
        <v>6231</v>
      </c>
      <c r="I61" s="148">
        <v>1330</v>
      </c>
      <c r="J61" s="148">
        <v>4901</v>
      </c>
      <c r="K61" s="137">
        <f t="shared" si="135"/>
        <v>740356.9</v>
      </c>
      <c r="L61" s="3">
        <v>158028.35</v>
      </c>
      <c r="M61" s="3">
        <v>582328.55000000005</v>
      </c>
      <c r="N61" s="51"/>
      <c r="O61" s="32"/>
      <c r="P61" s="32"/>
      <c r="Q61" s="53"/>
      <c r="R61" s="32"/>
      <c r="S61" s="32"/>
      <c r="T61" s="51">
        <f t="shared" si="128"/>
        <v>290</v>
      </c>
      <c r="U61" s="31">
        <v>55</v>
      </c>
      <c r="V61" s="31">
        <v>235</v>
      </c>
      <c r="W61" s="137">
        <f t="shared" ref="W61" si="141">X61+Y61</f>
        <v>231900.44</v>
      </c>
      <c r="X61" s="3">
        <v>43981.120000000003</v>
      </c>
      <c r="Y61" s="3">
        <v>187919.32</v>
      </c>
      <c r="Z61" s="51">
        <f t="shared" si="45"/>
        <v>5428</v>
      </c>
      <c r="AA61" s="148">
        <v>1167</v>
      </c>
      <c r="AB61" s="148">
        <v>4261</v>
      </c>
      <c r="AC61" s="137">
        <f t="shared" si="111"/>
        <v>3537015.62</v>
      </c>
      <c r="AD61" s="3">
        <v>760445.33</v>
      </c>
      <c r="AE61" s="3">
        <v>2776570.29</v>
      </c>
      <c r="AF61" s="51">
        <f t="shared" si="97"/>
        <v>1125</v>
      </c>
      <c r="AG61" s="148">
        <v>142</v>
      </c>
      <c r="AH61" s="148">
        <v>983</v>
      </c>
      <c r="AI61" s="137">
        <f t="shared" si="95"/>
        <v>480075.19000000006</v>
      </c>
      <c r="AJ61" s="3">
        <v>60596.160000000003</v>
      </c>
      <c r="AK61" s="3">
        <v>419479.03</v>
      </c>
      <c r="AL61" s="51">
        <f t="shared" si="40"/>
        <v>60</v>
      </c>
      <c r="AM61" s="31">
        <v>10</v>
      </c>
      <c r="AN61" s="31">
        <v>50</v>
      </c>
      <c r="AO61" s="137">
        <f t="shared" si="122"/>
        <v>977611.36</v>
      </c>
      <c r="AP61" s="3">
        <v>162935.23000000001</v>
      </c>
      <c r="AQ61" s="3">
        <v>814676.13</v>
      </c>
      <c r="AR61" s="51">
        <f t="shared" si="22"/>
        <v>255</v>
      </c>
      <c r="AS61" s="31">
        <v>63</v>
      </c>
      <c r="AT61" s="31">
        <v>192</v>
      </c>
      <c r="AU61" s="137">
        <f t="shared" si="123"/>
        <v>1648903.74</v>
      </c>
      <c r="AV61" s="3">
        <v>407376.22</v>
      </c>
      <c r="AW61" s="3">
        <v>1241527.52</v>
      </c>
      <c r="AX61" s="51">
        <f t="shared" si="137"/>
        <v>2413</v>
      </c>
      <c r="AY61" s="31">
        <v>544</v>
      </c>
      <c r="AZ61" s="31">
        <v>1869</v>
      </c>
      <c r="BA61" s="137">
        <f t="shared" si="138"/>
        <v>356013.62</v>
      </c>
      <c r="BB61" s="3">
        <v>80261.67</v>
      </c>
      <c r="BC61" s="3">
        <v>275751.95</v>
      </c>
      <c r="BD61" s="51">
        <f t="shared" ref="BD61:BD67" si="142">BE61+BF61</f>
        <v>770</v>
      </c>
      <c r="BE61" s="31">
        <v>174</v>
      </c>
      <c r="BF61" s="31">
        <v>596</v>
      </c>
      <c r="BG61" s="137">
        <f t="shared" si="140"/>
        <v>203641.9</v>
      </c>
      <c r="BH61" s="3">
        <v>46017.78</v>
      </c>
      <c r="BI61" s="3">
        <v>157624.12</v>
      </c>
      <c r="BK61" s="55">
        <f t="shared" si="85"/>
        <v>8175518.7700000014</v>
      </c>
      <c r="BL61" s="58">
        <f>' I КВАРТАЛ'!BK61+'II КВАРТАЛ '!BK61+' III КВАРТАЛ '!BK61+'IV КВАРТАЛ и СВОД V-мов и $$ '!BK61</f>
        <v>32963743.469999999</v>
      </c>
      <c r="BM61" s="99">
        <v>32963743.46201773</v>
      </c>
      <c r="BN61" s="99">
        <f t="shared" si="86"/>
        <v>7.9822689294815063E-3</v>
      </c>
      <c r="BO61" s="99"/>
      <c r="BP61" s="83">
        <f t="shared" si="23"/>
        <v>0</v>
      </c>
      <c r="BQ61" s="82">
        <f>' I КВАРТАЛ'!C61+'II КВАРТАЛ '!C61+' III КВАРТАЛ '!C61+'IV КВАРТАЛ и СВОД V-мов и $$ '!C61</f>
        <v>0</v>
      </c>
      <c r="BR61" s="82">
        <f>' I КВАРТАЛ'!D61+'II КВАРТАЛ '!D61+' III КВАРТАЛ '!D61+'IV КВАРТАЛ и СВОД V-мов и $$ '!D61</f>
        <v>0</v>
      </c>
      <c r="BS61" s="106">
        <f>' I КВАРТАЛ'!E61+'II КВАРТАЛ '!E61+' III КВАРТАЛ '!E61+'IV КВАРТАЛ и СВОД V-мов и $$ '!E61</f>
        <v>0</v>
      </c>
      <c r="BT61" s="49">
        <f>' I КВАРТАЛ'!F61+'II КВАРТАЛ '!F61+' III КВАРТАЛ '!F61+'IV КВАРТАЛ и СВОД V-мов и $$ '!F61</f>
        <v>0</v>
      </c>
      <c r="BU61" s="49">
        <f>' I КВАРТАЛ'!G61+'II КВАРТАЛ '!G61+' III КВАРТАЛ '!G61+'IV КВАРТАЛ и СВОД V-мов и $$ '!G61</f>
        <v>0</v>
      </c>
      <c r="BV61" s="83">
        <f t="shared" si="24"/>
        <v>23319</v>
      </c>
      <c r="BW61" s="82">
        <f>' I КВАРТАЛ'!I61+'II КВАРТАЛ '!I61+' III КВАРТАЛ '!I61+'IV КВАРТАЛ и СВОД V-мов и $$ '!I61</f>
        <v>5387</v>
      </c>
      <c r="BX61" s="82">
        <f>' I КВАРТАЛ'!J61+'II КВАРТАЛ '!J61+' III КВАРТАЛ '!J61+'IV КВАРТАЛ и СВОД V-мов и $$ '!J61</f>
        <v>17932</v>
      </c>
      <c r="BY61" s="106">
        <f>' I КВАРТАЛ'!K61+'II КВАРТАЛ '!K61+' III КВАРТАЛ '!K61+'IV КВАРТАЛ и СВОД V-мов и $$ '!K61</f>
        <v>2832712.6100000003</v>
      </c>
      <c r="BZ61" s="49">
        <f>' I КВАРТАЛ'!L61+'II КВАРТАЛ '!L61+' III КВАРТАЛ '!L61+'IV КВАРТАЛ и СВОД V-мов и $$ '!L61</f>
        <v>654937</v>
      </c>
      <c r="CA61" s="49">
        <f>' I КВАРТАЛ'!M61+'II КВАРТАЛ '!M61+' III КВАРТАЛ '!M61+'IV КВАРТАЛ и СВОД V-мов и $$ '!M61</f>
        <v>2177775.6100000003</v>
      </c>
      <c r="CB61" s="83">
        <f t="shared" si="25"/>
        <v>0</v>
      </c>
      <c r="CC61" s="82">
        <f>' I КВАРТАЛ'!O61+'II КВАРТАЛ '!O61+' III КВАРТАЛ '!O61+'IV КВАРТАЛ и СВОД V-мов и $$ '!O61</f>
        <v>0</v>
      </c>
      <c r="CD61" s="82">
        <f>' I КВАРТАЛ'!P61+'II КВАРТАЛ '!P61+' III КВАРТАЛ '!P61+'IV КВАРТАЛ и СВОД V-мов и $$ '!P61</f>
        <v>0</v>
      </c>
      <c r="CE61" s="106">
        <f>' I КВАРТАЛ'!Q61+'II КВАРТАЛ '!Q61+' III КВАРТАЛ '!Q61+'IV КВАРТАЛ и СВОД V-мов и $$ '!Q61</f>
        <v>0</v>
      </c>
      <c r="CF61" s="49">
        <f>' I КВАРТАЛ'!R61+'II КВАРТАЛ '!R61+' III КВАРТАЛ '!R61+'IV КВАРТАЛ и СВОД V-мов и $$ '!R61</f>
        <v>0</v>
      </c>
      <c r="CG61" s="49">
        <f>' I КВАРТАЛ'!S61+'II КВАРТАЛ '!S61+' III КВАРТАЛ '!S61+'IV КВАРТАЛ и СВОД V-мов и $$ '!S61</f>
        <v>0</v>
      </c>
      <c r="CH61" s="83">
        <f t="shared" si="26"/>
        <v>2251</v>
      </c>
      <c r="CI61" s="82">
        <f>' I КВАРТАЛ'!U61+'II КВАРТАЛ '!U61+' III КВАРТАЛ '!U61+'IV КВАРТАЛ и СВОД V-мов и $$ '!U61</f>
        <v>428</v>
      </c>
      <c r="CJ61" s="82">
        <f>' I КВАРТАЛ'!V61+'II КВАРТАЛ '!V61+' III КВАРТАЛ '!V61+'IV КВАРТАЛ и СВОД V-мов и $$ '!V61</f>
        <v>1823</v>
      </c>
      <c r="CK61" s="106">
        <f>' I КВАРТАЛ'!W61+'II КВАРТАЛ '!W61+' III КВАРТАЛ '!W61+'IV КВАРТАЛ и СВОД V-мов и $$ '!W61</f>
        <v>1922071.72</v>
      </c>
      <c r="CL61" s="49">
        <f>' I КВАРТАЛ'!X61+'II КВАРТАЛ '!X61+' III КВАРТАЛ '!X61+'IV КВАРТАЛ и СВОД V-мов и $$ '!X61</f>
        <v>365451.68999999994</v>
      </c>
      <c r="CM61" s="49">
        <f>' I КВАРТАЛ'!Y61+'II КВАРТАЛ '!Y61+' III КВАРТАЛ '!Y61+'IV КВАРТАЛ и СВОД V-мов и $$ '!Y61</f>
        <v>1556620.03</v>
      </c>
      <c r="CN61" s="83">
        <f t="shared" si="27"/>
        <v>21426</v>
      </c>
      <c r="CO61" s="82">
        <f>' I КВАРТАЛ'!AA61+'II КВАРТАЛ '!AA61+' III КВАРТАЛ '!AA61+'IV КВАРТАЛ и СВОД V-мов и $$ '!AA61</f>
        <v>5292</v>
      </c>
      <c r="CP61" s="82">
        <f>' I КВАРТАЛ'!AB61+'II КВАРТАЛ '!AB61+' III КВАРТАЛ '!AB61+'IV КВАРТАЛ и СВОД V-мов и $$ '!AB61</f>
        <v>16134</v>
      </c>
      <c r="CQ61" s="106">
        <f>' I КВАРТАЛ'!AC61+'II КВАРТАЛ '!AC61+' III КВАРТАЛ '!AC61+'IV КВАРТАЛ и СВОД V-мов и $$ '!AC61</f>
        <v>13939164.630000003</v>
      </c>
      <c r="CR61" s="49">
        <f>' I КВАРТАЛ'!AD61+'II КВАРТАЛ '!AD61+' III КВАРТАЛ '!AD61+'IV КВАРТАЛ и СВОД V-мов и $$ '!AD61</f>
        <v>3442586.37</v>
      </c>
      <c r="CS61" s="49">
        <f>' I КВАРТАЛ'!AE61+'II КВАРТАЛ '!AE61+' III КВАРТАЛ '!AE61+'IV КВАРТАЛ и СВОД V-мов и $$ '!AE61</f>
        <v>10496578.260000002</v>
      </c>
      <c r="CT61" s="83">
        <f t="shared" si="28"/>
        <v>4345</v>
      </c>
      <c r="CU61" s="82">
        <f>' I КВАРТАЛ'!AG61+'II КВАРТАЛ '!AG61+' III КВАРТАЛ '!AG61+'IV КВАРТАЛ и СВОД V-мов и $$ '!AG61</f>
        <v>897</v>
      </c>
      <c r="CV61" s="82">
        <f>' I КВАРТАЛ'!AH61+'II КВАРТАЛ '!AH61+' III КВАРТАЛ '!AH61+'IV КВАРТАЛ и СВОД V-мов и $$ '!AH61</f>
        <v>3448</v>
      </c>
      <c r="CW61" s="106">
        <f>' I КВАРТАЛ'!AI61+'II КВАРТАЛ '!AI61+' III КВАРТАЛ '!AI61+'IV КВАРТАЛ и СВОД V-мов и $$ '!AI61</f>
        <v>1872079.6099999999</v>
      </c>
      <c r="CX61" s="49">
        <f>' I КВАРТАЛ'!AJ61+'II КВАРТАЛ '!AJ61+' III КВАРТАЛ '!AJ61+'IV КВАРТАЛ и СВОД V-мов и $$ '!AJ61</f>
        <v>387145.53</v>
      </c>
      <c r="CY61" s="49">
        <f>' I КВАРТАЛ'!AK61+'II КВАРТАЛ '!AK61+' III КВАРТАЛ '!AK61+'IV КВАРТАЛ и СВОД V-мов и $$ '!AK61</f>
        <v>1484934.08</v>
      </c>
      <c r="CZ61" s="83">
        <f t="shared" si="29"/>
        <v>233</v>
      </c>
      <c r="DA61" s="82">
        <f>' I КВАРТАЛ'!AM61+'II КВАРТАЛ '!AM61+' III КВАРТАЛ '!AM61+'IV КВАРТАЛ и СВОД V-мов и $$ '!AM61</f>
        <v>49</v>
      </c>
      <c r="DB61" s="82">
        <f>' I КВАРТАЛ'!AN61+'II КВАРТАЛ '!AN61+' III КВАРТАЛ '!AN61+'IV КВАРТАЛ и СВОД V-мов и $$ '!AN61</f>
        <v>184</v>
      </c>
      <c r="DC61" s="106">
        <f>' I КВАРТАЛ'!AO61+'II КВАРТАЛ '!AO61+' III КВАРТАЛ '!AO61+'IV КВАРТАЛ и СВОД V-мов и $$ '!AO61</f>
        <v>3810974.03</v>
      </c>
      <c r="DD61" s="49">
        <f>' I КВАРТАЛ'!AP61+'II КВАРТАЛ '!AP61+' III КВАРТАЛ '!AP61+'IV КВАРТАЛ и СВОД V-мов и $$ '!AP61</f>
        <v>801588.3899999999</v>
      </c>
      <c r="DE61" s="49">
        <f>' I КВАРТАЛ'!AQ61+'II КВАРТАЛ '!AQ61+' III КВАРТАЛ '!AQ61+'IV КВАРТАЛ и СВОД V-мов и $$ '!AQ61</f>
        <v>3009385.6399999997</v>
      </c>
      <c r="DF61" s="83">
        <f t="shared" si="30"/>
        <v>990</v>
      </c>
      <c r="DG61" s="82">
        <f>' I КВАРТАЛ'!AS61+'II КВАРТАЛ '!AS61+' III КВАРТАЛ '!AS61+'IV КВАРТАЛ и СВОД V-мов и $$ '!AS61</f>
        <v>245</v>
      </c>
      <c r="DH61" s="82">
        <f>' I КВАРТАЛ'!AT61+'II КВАРТАЛ '!AT61+' III КВАРТАЛ '!AT61+'IV КВАРТАЛ и СВОД V-мов и $$ '!AT61</f>
        <v>745</v>
      </c>
      <c r="DI61" s="106">
        <f>' I КВАРТАЛ'!AU61+'II КВАРТАЛ '!AU61+' III КВАРТАЛ '!AU61+'IV КВАРТАЛ и СВОД V-мов и $$ '!AU61</f>
        <v>6405372.0500000007</v>
      </c>
      <c r="DJ61" s="49">
        <f>' I КВАРТАЛ'!AV61+'II КВАРТАЛ '!AV61+' III КВАРТАЛ '!AV61+'IV КВАРТАЛ и СВОД V-мов и $$ '!AV61</f>
        <v>1585164.57</v>
      </c>
      <c r="DK61" s="49">
        <f>' I КВАРТАЛ'!AW61+'II КВАРТАЛ '!AW61+' III КВАРТАЛ '!AW61+'IV КВАРТАЛ и СВОД V-мов и $$ '!AW61</f>
        <v>4820207.4800000004</v>
      </c>
      <c r="DL61" s="83">
        <f t="shared" si="31"/>
        <v>9306</v>
      </c>
      <c r="DM61" s="82">
        <f>' I КВАРТАЛ'!AY61+'II КВАРТАЛ '!AY61+' III КВАРТАЛ '!AY61+'IV КВАРТАЛ и СВОД V-мов и $$ '!AY61</f>
        <v>2098</v>
      </c>
      <c r="DN61" s="82">
        <f>' I КВАРТАЛ'!AZ61+'II КВАРТАЛ '!AZ61+' III КВАРТАЛ '!AZ61+'IV КВАРТАЛ и СВОД V-мов и $$ '!AZ61</f>
        <v>7208</v>
      </c>
      <c r="DO61" s="106">
        <f>' I КВАРТАЛ'!BA61+'II КВАРТАЛ '!BA61+' III КВАРТАЛ '!BA61+'IV КВАРТАЛ и СВОД V-мов и $$ '!BA61</f>
        <v>1381611.54</v>
      </c>
      <c r="DP61" s="49">
        <f>' I КВАРТАЛ'!BB61+'II КВАРТАЛ '!BB61+' III КВАРТАЛ '!BB61+'IV КВАРТАЛ и СВОД V-мов и $$ '!BB61</f>
        <v>311478.7</v>
      </c>
      <c r="DQ61" s="49">
        <f>' I КВАРТАЛ'!BC61+'II КВАРТАЛ '!BC61+' III КВАРТАЛ '!BC61+'IV КВАРТАЛ и СВОД V-мов и $$ '!BC61</f>
        <v>1070132.8400000001</v>
      </c>
      <c r="DR61" s="83">
        <f t="shared" si="32"/>
        <v>3024</v>
      </c>
      <c r="DS61" s="82">
        <f>' I КВАРТАЛ'!BE61+'II КВАРТАЛ '!BE61+' III КВАРТАЛ '!BE61+'IV КВАРТАЛ и СВОД V-мов и $$ '!BE61</f>
        <v>682</v>
      </c>
      <c r="DT61" s="82">
        <f>' I КВАРТАЛ'!BF61+'II КВАРТАЛ '!BF61+' III КВАРТАЛ '!BF61+'IV КВАРТАЛ и СВОД V-мов и $$ '!BF61</f>
        <v>2342</v>
      </c>
      <c r="DU61" s="106">
        <f>' I КВАРТАЛ'!BG61+'II КВАРТАЛ '!BG61+' III КВАРТАЛ '!BG61+'IV КВАРТАЛ и СВОД V-мов и $$ '!BG61</f>
        <v>799757.28</v>
      </c>
      <c r="DV61" s="49">
        <f>' I КВАРТАЛ'!BH61+'II КВАРТАЛ '!BH61+' III КВАРТАЛ '!BH61+'IV КВАРТАЛ и СВОД V-мов и $$ '!BH61</f>
        <v>180368.54</v>
      </c>
      <c r="DW61" s="49">
        <f>' I КВАРТАЛ'!BI61+'II КВАРТАЛ '!BI61+' III КВАРТАЛ '!BI61+'IV КВАРТАЛ и СВОД V-мов и $$ '!BI61</f>
        <v>619388.74</v>
      </c>
      <c r="DY61" s="65">
        <f t="shared" si="87"/>
        <v>64894</v>
      </c>
      <c r="DZ61" s="90">
        <f t="shared" si="88"/>
        <v>15078</v>
      </c>
      <c r="EA61" s="90">
        <f t="shared" si="89"/>
        <v>49816</v>
      </c>
      <c r="EB61" s="56">
        <f t="shared" si="33"/>
        <v>32963743.470000003</v>
      </c>
      <c r="EC61" s="49">
        <f t="shared" si="34"/>
        <v>7728720.790000001</v>
      </c>
      <c r="ED61" s="49">
        <f t="shared" si="35"/>
        <v>25235022.68</v>
      </c>
      <c r="EE61" s="107">
        <f t="shared" si="90"/>
        <v>0</v>
      </c>
      <c r="EF61" s="93">
        <f t="shared" si="36"/>
        <v>64894</v>
      </c>
      <c r="EG61" s="94">
        <f t="shared" si="37"/>
        <v>0</v>
      </c>
      <c r="EH61" s="151"/>
      <c r="EI61" s="152"/>
      <c r="EJ61" s="151"/>
    </row>
    <row r="62" spans="1:140" s="33" customFormat="1" ht="45" x14ac:dyDescent="0.25">
      <c r="A62" s="21" t="s">
        <v>22</v>
      </c>
      <c r="B62" s="51"/>
      <c r="C62" s="31"/>
      <c r="D62" s="31"/>
      <c r="E62" s="53"/>
      <c r="F62" s="3"/>
      <c r="G62" s="3"/>
      <c r="H62" s="51">
        <f t="shared" si="49"/>
        <v>566</v>
      </c>
      <c r="I62" s="148">
        <v>197</v>
      </c>
      <c r="J62" s="148">
        <v>369</v>
      </c>
      <c r="K62" s="137">
        <f t="shared" si="135"/>
        <v>75728.75</v>
      </c>
      <c r="L62" s="3">
        <v>26357.89</v>
      </c>
      <c r="M62" s="3">
        <v>49370.86</v>
      </c>
      <c r="N62" s="51"/>
      <c r="O62" s="32"/>
      <c r="P62" s="32"/>
      <c r="Q62" s="53"/>
      <c r="R62" s="32"/>
      <c r="S62" s="32"/>
      <c r="T62" s="51"/>
      <c r="U62" s="31"/>
      <c r="V62" s="31"/>
      <c r="W62" s="53"/>
      <c r="X62" s="3"/>
      <c r="Y62" s="3"/>
      <c r="Z62" s="51">
        <f t="shared" si="45"/>
        <v>322</v>
      </c>
      <c r="AA62" s="148">
        <v>164</v>
      </c>
      <c r="AB62" s="148">
        <v>158</v>
      </c>
      <c r="AC62" s="137">
        <f t="shared" si="111"/>
        <v>188454.2</v>
      </c>
      <c r="AD62" s="3">
        <v>95982.88</v>
      </c>
      <c r="AE62" s="3">
        <v>92471.32</v>
      </c>
      <c r="AF62" s="51"/>
      <c r="AG62" s="31"/>
      <c r="AH62" s="31"/>
      <c r="AI62" s="53"/>
      <c r="AJ62" s="3"/>
      <c r="AK62" s="3"/>
      <c r="AL62" s="51"/>
      <c r="AM62" s="31"/>
      <c r="AN62" s="31"/>
      <c r="AO62" s="53"/>
      <c r="AP62" s="3"/>
      <c r="AQ62" s="3"/>
      <c r="AR62" s="51">
        <f t="shared" si="22"/>
        <v>36</v>
      </c>
      <c r="AS62" s="31">
        <v>10</v>
      </c>
      <c r="AT62" s="31">
        <v>26</v>
      </c>
      <c r="AU62" s="137">
        <f t="shared" si="123"/>
        <v>246331</v>
      </c>
      <c r="AV62" s="3">
        <v>68425.279999999999</v>
      </c>
      <c r="AW62" s="3">
        <v>177905.72</v>
      </c>
      <c r="AX62" s="51"/>
      <c r="AY62" s="31"/>
      <c r="AZ62" s="31"/>
      <c r="BA62" s="53"/>
      <c r="BB62" s="3"/>
      <c r="BC62" s="3"/>
      <c r="BD62" s="51"/>
      <c r="BE62" s="31"/>
      <c r="BF62" s="31"/>
      <c r="BG62" s="53"/>
      <c r="BH62" s="3"/>
      <c r="BI62" s="3"/>
      <c r="BK62" s="55">
        <f t="shared" si="85"/>
        <v>510513.95</v>
      </c>
      <c r="BL62" s="58">
        <f>' I КВАРТАЛ'!BK62+'II КВАРТАЛ '!BK62+' III КВАРТАЛ '!BK62+'IV КВАРТАЛ и СВОД V-мов и $$ '!BK62</f>
        <v>2109479.02</v>
      </c>
      <c r="BM62" s="99">
        <v>2109479.0141871837</v>
      </c>
      <c r="BN62" s="99">
        <f t="shared" si="86"/>
        <v>5.812816321849823E-3</v>
      </c>
      <c r="BO62" s="99"/>
      <c r="BP62" s="83">
        <f t="shared" si="23"/>
        <v>0</v>
      </c>
      <c r="BQ62" s="82">
        <f>' I КВАРТАЛ'!C62+'II КВАРТАЛ '!C62+' III КВАРТАЛ '!C62+'IV КВАРТАЛ и СВОД V-мов и $$ '!C62</f>
        <v>0</v>
      </c>
      <c r="BR62" s="82">
        <f>' I КВАРТАЛ'!D62+'II КВАРТАЛ '!D62+' III КВАРТАЛ '!D62+'IV КВАРТАЛ и СВОД V-мов и $$ '!D62</f>
        <v>0</v>
      </c>
      <c r="BS62" s="106">
        <f>' I КВАРТАЛ'!E62+'II КВАРТАЛ '!E62+' III КВАРТАЛ '!E62+'IV КВАРТАЛ и СВОД V-мов и $$ '!E62</f>
        <v>0</v>
      </c>
      <c r="BT62" s="49">
        <f>' I КВАРТАЛ'!F62+'II КВАРТАЛ '!F62+' III КВАРТАЛ '!F62+'IV КВАРТАЛ и СВОД V-мов и $$ '!F62</f>
        <v>0</v>
      </c>
      <c r="BU62" s="49">
        <f>' I КВАРТАЛ'!G62+'II КВАРТАЛ '!G62+' III КВАРТАЛ '!G62+'IV КВАРТАЛ и СВОД V-мов и $$ '!G62</f>
        <v>0</v>
      </c>
      <c r="BV62" s="83">
        <f t="shared" si="24"/>
        <v>2300</v>
      </c>
      <c r="BW62" s="82">
        <f>' I КВАРТАЛ'!I62+'II КВАРТАЛ '!I62+' III КВАРТАЛ '!I62+'IV КВАРТАЛ и СВОД V-мов и $$ '!I62</f>
        <v>1211</v>
      </c>
      <c r="BX62" s="82">
        <f>' I КВАРТАЛ'!J62+'II КВАРТАЛ '!J62+' III КВАРТАЛ '!J62+'IV КВАРТАЛ и СВОД V-мов и $$ '!J62</f>
        <v>1089</v>
      </c>
      <c r="BY62" s="106">
        <f>' I КВАРТАЛ'!K62+'II КВАРТАЛ '!K62+' III КВАРТАЛ '!K62+'IV КВАРТАЛ и СВОД V-мов и $$ '!K62</f>
        <v>306545.90000000002</v>
      </c>
      <c r="BZ62" s="49">
        <f>' I КВАРТАЛ'!L62+'II КВАРТАЛ '!L62+' III КВАРТАЛ '!L62+'IV КВАРТАЛ и СВОД V-мов и $$ '!L62</f>
        <v>161331.25</v>
      </c>
      <c r="CA62" s="49">
        <f>' I КВАРТАЛ'!M62+'II КВАРТАЛ '!M62+' III КВАРТАЛ '!M62+'IV КВАРТАЛ и СВОД V-мов и $$ '!M62</f>
        <v>145214.65000000002</v>
      </c>
      <c r="CB62" s="83">
        <f t="shared" si="25"/>
        <v>0</v>
      </c>
      <c r="CC62" s="82">
        <f>' I КВАРТАЛ'!O62+'II КВАРТАЛ '!O62+' III КВАРТАЛ '!O62+'IV КВАРТАЛ и СВОД V-мов и $$ '!O62</f>
        <v>0</v>
      </c>
      <c r="CD62" s="82">
        <f>' I КВАРТАЛ'!P62+'II КВАРТАЛ '!P62+' III КВАРТАЛ '!P62+'IV КВАРТАЛ и СВОД V-мов и $$ '!P62</f>
        <v>0</v>
      </c>
      <c r="CE62" s="106">
        <f>' I КВАРТАЛ'!Q62+'II КВАРТАЛ '!Q62+' III КВАРТАЛ '!Q62+'IV КВАРТАЛ и СВОД V-мов и $$ '!Q62</f>
        <v>0</v>
      </c>
      <c r="CF62" s="49">
        <f>' I КВАРТАЛ'!R62+'II КВАРТАЛ '!R62+' III КВАРТАЛ '!R62+'IV КВАРТАЛ и СВОД V-мов и $$ '!R62</f>
        <v>0</v>
      </c>
      <c r="CG62" s="49">
        <f>' I КВАРТАЛ'!S62+'II КВАРТАЛ '!S62+' III КВАРТАЛ '!S62+'IV КВАРТАЛ и СВОД V-мов и $$ '!S62</f>
        <v>0</v>
      </c>
      <c r="CH62" s="83">
        <f t="shared" si="26"/>
        <v>0</v>
      </c>
      <c r="CI62" s="82">
        <f>' I КВАРТАЛ'!U62+'II КВАРТАЛ '!U62+' III КВАРТАЛ '!U62+'IV КВАРТАЛ и СВОД V-мов и $$ '!U62</f>
        <v>0</v>
      </c>
      <c r="CJ62" s="82">
        <f>' I КВАРТАЛ'!V62+'II КВАРТАЛ '!V62+' III КВАРТАЛ '!V62+'IV КВАРТАЛ и СВОД V-мов и $$ '!V62</f>
        <v>0</v>
      </c>
      <c r="CK62" s="106">
        <f>' I КВАРТАЛ'!W62+'II КВАРТАЛ '!W62+' III КВАРТАЛ '!W62+'IV КВАРТАЛ и СВОД V-мов и $$ '!W62</f>
        <v>0</v>
      </c>
      <c r="CL62" s="49">
        <f>' I КВАРТАЛ'!X62+'II КВАРТАЛ '!X62+' III КВАРТАЛ '!X62+'IV КВАРТАЛ и СВОД V-мов и $$ '!X62</f>
        <v>0</v>
      </c>
      <c r="CM62" s="49">
        <f>' I КВАРТАЛ'!Y62+'II КВАРТАЛ '!Y62+' III КВАРТАЛ '!Y62+'IV КВАРТАЛ и СВОД V-мов и $$ '!Y62</f>
        <v>0</v>
      </c>
      <c r="CN62" s="83">
        <f t="shared" si="27"/>
        <v>1325</v>
      </c>
      <c r="CO62" s="82">
        <f>' I КВАРТАЛ'!AA62+'II КВАРТАЛ '!AA62+' III КВАРТАЛ '!AA62+'IV КВАРТАЛ и СВОД V-мов и $$ '!AA62</f>
        <v>772</v>
      </c>
      <c r="CP62" s="82">
        <f>' I КВАРТАЛ'!AB62+'II КВАРТАЛ '!AB62+' III КВАРТАЛ '!AB62+'IV КВАРТАЛ и СВОД V-мов и $$ '!AB62</f>
        <v>553</v>
      </c>
      <c r="CQ62" s="106">
        <f>' I КВАРТАЛ'!AC62+'II КВАРТАЛ '!AC62+' III КВАРТАЛ '!AC62+'IV КВАРТАЛ и СВОД V-мов и $$ '!AC62</f>
        <v>776553.96</v>
      </c>
      <c r="CR62" s="49">
        <f>' I КВАРТАЛ'!AD62+'II КВАРТАЛ '!AD62+' III КВАРТАЛ '!AD62+'IV КВАРТАЛ и СВОД V-мов и $$ '!AD62</f>
        <v>452485.83999999997</v>
      </c>
      <c r="CS62" s="49">
        <f>' I КВАРТАЛ'!AE62+'II КВАРТАЛ '!AE62+' III КВАРТАЛ '!AE62+'IV КВАРТАЛ и СВОД V-мов и $$ '!AE62</f>
        <v>324068.12</v>
      </c>
      <c r="CT62" s="83">
        <f t="shared" si="28"/>
        <v>0</v>
      </c>
      <c r="CU62" s="82">
        <f>' I КВАРТАЛ'!AG62+'II КВАРТАЛ '!AG62+' III КВАРТАЛ '!AG62+'IV КВАРТАЛ и СВОД V-мов и $$ '!AG62</f>
        <v>0</v>
      </c>
      <c r="CV62" s="82">
        <f>' I КВАРТАЛ'!AH62+'II КВАРТАЛ '!AH62+' III КВАРТАЛ '!AH62+'IV КВАРТАЛ и СВОД V-мов и $$ '!AH62</f>
        <v>0</v>
      </c>
      <c r="CW62" s="106">
        <f>' I КВАРТАЛ'!AI62+'II КВАРТАЛ '!AI62+' III КВАРТАЛ '!AI62+'IV КВАРТАЛ и СВОД V-мов и $$ '!AI62</f>
        <v>0</v>
      </c>
      <c r="CX62" s="49">
        <f>' I КВАРТАЛ'!AJ62+'II КВАРТАЛ '!AJ62+' III КВАРТАЛ '!AJ62+'IV КВАРТАЛ и СВОД V-мов и $$ '!AJ62</f>
        <v>0</v>
      </c>
      <c r="CY62" s="49">
        <f>' I КВАРТАЛ'!AK62+'II КВАРТАЛ '!AK62+' III КВАРТАЛ '!AK62+'IV КВАРТАЛ и СВОД V-мов и $$ '!AK62</f>
        <v>0</v>
      </c>
      <c r="CZ62" s="83">
        <f t="shared" si="29"/>
        <v>0</v>
      </c>
      <c r="DA62" s="82">
        <f>' I КВАРТАЛ'!AM62+'II КВАРТАЛ '!AM62+' III КВАРТАЛ '!AM62+'IV КВАРТАЛ и СВОД V-мов и $$ '!AM62</f>
        <v>0</v>
      </c>
      <c r="DB62" s="82">
        <f>' I КВАРТАЛ'!AN62+'II КВАРТАЛ '!AN62+' III КВАРТАЛ '!AN62+'IV КВАРТАЛ и СВОД V-мов и $$ '!AN62</f>
        <v>0</v>
      </c>
      <c r="DC62" s="106">
        <f>' I КВАРТАЛ'!AO62+'II КВАРТАЛ '!AO62+' III КВАРТАЛ '!AO62+'IV КВАРТАЛ и СВОД V-мов и $$ '!AO62</f>
        <v>0</v>
      </c>
      <c r="DD62" s="49">
        <f>' I КВАРТАЛ'!AP62+'II КВАРТАЛ '!AP62+' III КВАРТАЛ '!AP62+'IV КВАРТАЛ и СВОД V-мов и $$ '!AP62</f>
        <v>0</v>
      </c>
      <c r="DE62" s="49">
        <f>' I КВАРТАЛ'!AQ62+'II КВАРТАЛ '!AQ62+' III КВАРТАЛ '!AQ62+'IV КВАРТАЛ и СВОД V-мов и $$ '!AQ62</f>
        <v>0</v>
      </c>
      <c r="DF62" s="83">
        <f t="shared" si="30"/>
        <v>150</v>
      </c>
      <c r="DG62" s="82">
        <f>' I КВАРТАЛ'!AS62+'II КВАРТАЛ '!AS62+' III КВАРТАЛ '!AS62+'IV КВАРТАЛ и СВОД V-мов и $$ '!AS62</f>
        <v>42</v>
      </c>
      <c r="DH62" s="82">
        <f>' I КВАРТАЛ'!AT62+'II КВАРТАЛ '!AT62+' III КВАРТАЛ '!AT62+'IV КВАРТАЛ и СВОД V-мов и $$ '!AT62</f>
        <v>108</v>
      </c>
      <c r="DI62" s="106">
        <f>' I КВАРТАЛ'!AU62+'II КВАРТАЛ '!AU62+' III КВАРТАЛ '!AU62+'IV КВАРТАЛ и СВОД V-мов и $$ '!AU62</f>
        <v>1026379.16</v>
      </c>
      <c r="DJ62" s="49">
        <f>' I КВАРТАЛ'!AV62+'II КВАРТАЛ '!AV62+' III КВАРТАЛ '!AV62+'IV КВАРТАЛ и СВОД V-мов и $$ '!AV62</f>
        <v>287386.16000000003</v>
      </c>
      <c r="DK62" s="49">
        <f>' I КВАРТАЛ'!AW62+'II КВАРТАЛ '!AW62+' III КВАРТАЛ '!AW62+'IV КВАРТАЛ и СВОД V-мов и $$ '!AW62</f>
        <v>738993</v>
      </c>
      <c r="DL62" s="83">
        <f t="shared" si="31"/>
        <v>0</v>
      </c>
      <c r="DM62" s="82">
        <f>' I КВАРТАЛ'!AY62+'II КВАРТАЛ '!AY62+' III КВАРТАЛ '!AY62+'IV КВАРТАЛ и СВОД V-мов и $$ '!AY62</f>
        <v>0</v>
      </c>
      <c r="DN62" s="82">
        <f>' I КВАРТАЛ'!AZ62+'II КВАРТАЛ '!AZ62+' III КВАРТАЛ '!AZ62+'IV КВАРТАЛ и СВОД V-мов и $$ '!AZ62</f>
        <v>0</v>
      </c>
      <c r="DO62" s="106">
        <f>' I КВАРТАЛ'!BA62+'II КВАРТАЛ '!BA62+' III КВАРТАЛ '!BA62+'IV КВАРТАЛ и СВОД V-мов и $$ '!BA62</f>
        <v>0</v>
      </c>
      <c r="DP62" s="49">
        <f>' I КВАРТАЛ'!BB62+'II КВАРТАЛ '!BB62+' III КВАРТАЛ '!BB62+'IV КВАРТАЛ и СВОД V-мов и $$ '!BB62</f>
        <v>0</v>
      </c>
      <c r="DQ62" s="49">
        <f>' I КВАРТАЛ'!BC62+'II КВАРТАЛ '!BC62+' III КВАРТАЛ '!BC62+'IV КВАРТАЛ и СВОД V-мов и $$ '!BC62</f>
        <v>0</v>
      </c>
      <c r="DR62" s="83">
        <f t="shared" si="32"/>
        <v>0</v>
      </c>
      <c r="DS62" s="82">
        <f>' I КВАРТАЛ'!BE62+'II КВАРТАЛ '!BE62+' III КВАРТАЛ '!BE62+'IV КВАРТАЛ и СВОД V-мов и $$ '!BE62</f>
        <v>0</v>
      </c>
      <c r="DT62" s="82">
        <f>' I КВАРТАЛ'!BF62+'II КВАРТАЛ '!BF62+' III КВАРТАЛ '!BF62+'IV КВАРТАЛ и СВОД V-мов и $$ '!BF62</f>
        <v>0</v>
      </c>
      <c r="DU62" s="106">
        <f>' I КВАРТАЛ'!BG62+'II КВАРТАЛ '!BG62+' III КВАРТАЛ '!BG62+'IV КВАРТАЛ и СВОД V-мов и $$ '!BG62</f>
        <v>0</v>
      </c>
      <c r="DV62" s="49">
        <f>' I КВАРТАЛ'!BH62+'II КВАРТАЛ '!BH62+' III КВАРТАЛ '!BH62+'IV КВАРТАЛ и СВОД V-мов и $$ '!BH62</f>
        <v>0</v>
      </c>
      <c r="DW62" s="49">
        <f>' I КВАРТАЛ'!BI62+'II КВАРТАЛ '!BI62+' III КВАРТАЛ '!BI62+'IV КВАРТАЛ и СВОД V-мов и $$ '!BI62</f>
        <v>0</v>
      </c>
      <c r="DY62" s="65">
        <f t="shared" si="87"/>
        <v>3775</v>
      </c>
      <c r="DZ62" s="90">
        <f t="shared" si="88"/>
        <v>2025</v>
      </c>
      <c r="EA62" s="90">
        <f t="shared" si="89"/>
        <v>1750</v>
      </c>
      <c r="EB62" s="56">
        <f t="shared" si="33"/>
        <v>2109479.02</v>
      </c>
      <c r="EC62" s="49">
        <f t="shared" si="34"/>
        <v>901203.25</v>
      </c>
      <c r="ED62" s="49">
        <f t="shared" si="35"/>
        <v>1208275.77</v>
      </c>
      <c r="EE62" s="107">
        <f t="shared" si="90"/>
        <v>0</v>
      </c>
      <c r="EF62" s="93">
        <f t="shared" si="36"/>
        <v>3775</v>
      </c>
      <c r="EG62" s="94">
        <f t="shared" si="37"/>
        <v>0</v>
      </c>
      <c r="EH62" s="151"/>
      <c r="EI62" s="154"/>
      <c r="EJ62" s="115"/>
    </row>
    <row r="63" spans="1:140" s="33" customFormat="1" ht="45" x14ac:dyDescent="0.25">
      <c r="A63" s="21" t="s">
        <v>55</v>
      </c>
      <c r="B63" s="51"/>
      <c r="C63" s="31"/>
      <c r="D63" s="31"/>
      <c r="E63" s="53"/>
      <c r="F63" s="3"/>
      <c r="G63" s="3"/>
      <c r="H63" s="51">
        <f t="shared" si="49"/>
        <v>2243</v>
      </c>
      <c r="I63" s="148">
        <v>60</v>
      </c>
      <c r="J63" s="148">
        <v>2183</v>
      </c>
      <c r="K63" s="137">
        <f t="shared" si="135"/>
        <v>223646.05000000002</v>
      </c>
      <c r="L63" s="3">
        <v>5982.51</v>
      </c>
      <c r="M63" s="3">
        <v>217663.54</v>
      </c>
      <c r="N63" s="51"/>
      <c r="O63" s="32"/>
      <c r="P63" s="32"/>
      <c r="Q63" s="53"/>
      <c r="R63" s="32"/>
      <c r="S63" s="32"/>
      <c r="T63" s="51"/>
      <c r="U63" s="31"/>
      <c r="V63" s="31"/>
      <c r="W63" s="53"/>
      <c r="X63" s="3"/>
      <c r="Y63" s="3"/>
      <c r="Z63" s="51">
        <f t="shared" si="45"/>
        <v>4132</v>
      </c>
      <c r="AA63" s="148">
        <v>557</v>
      </c>
      <c r="AB63" s="148">
        <v>3575</v>
      </c>
      <c r="AC63" s="137">
        <f t="shared" si="111"/>
        <v>2619095.3000000003</v>
      </c>
      <c r="AD63" s="3">
        <v>353058.1</v>
      </c>
      <c r="AE63" s="3">
        <v>2266037.2000000002</v>
      </c>
      <c r="AF63" s="51"/>
      <c r="AG63" s="31"/>
      <c r="AH63" s="31"/>
      <c r="AI63" s="53"/>
      <c r="AJ63" s="3"/>
      <c r="AK63" s="3"/>
      <c r="AL63" s="51">
        <f t="shared" si="40"/>
        <v>54</v>
      </c>
      <c r="AM63" s="148">
        <v>11</v>
      </c>
      <c r="AN63" s="148">
        <v>43</v>
      </c>
      <c r="AO63" s="137">
        <f t="shared" ref="AO63" si="143">AP63+AQ63</f>
        <v>948332.18</v>
      </c>
      <c r="AP63" s="3">
        <v>193178.78</v>
      </c>
      <c r="AQ63" s="3">
        <v>755153.4</v>
      </c>
      <c r="AR63" s="51">
        <f t="shared" si="22"/>
        <v>69</v>
      </c>
      <c r="AS63" s="31">
        <v>15</v>
      </c>
      <c r="AT63" s="31">
        <v>54</v>
      </c>
      <c r="AU63" s="137">
        <f t="shared" si="123"/>
        <v>522337.03</v>
      </c>
      <c r="AV63" s="3">
        <v>113551.53</v>
      </c>
      <c r="AW63" s="3">
        <v>408785.5</v>
      </c>
      <c r="AX63" s="51">
        <f t="shared" si="137"/>
        <v>450</v>
      </c>
      <c r="AY63" s="31">
        <v>138</v>
      </c>
      <c r="AZ63" s="31">
        <v>312</v>
      </c>
      <c r="BA63" s="137">
        <f t="shared" ref="BA63:BA64" si="144">BB63+BC63</f>
        <v>58765.5</v>
      </c>
      <c r="BB63" s="3">
        <v>18021.419999999998</v>
      </c>
      <c r="BC63" s="3">
        <v>40744.080000000002</v>
      </c>
      <c r="BD63" s="51"/>
      <c r="BE63" s="31"/>
      <c r="BF63" s="31"/>
      <c r="BG63" s="53"/>
      <c r="BH63" s="3"/>
      <c r="BI63" s="3"/>
      <c r="BK63" s="55">
        <f t="shared" si="85"/>
        <v>4372176.0600000005</v>
      </c>
      <c r="BL63" s="58">
        <f>' I КВАРТАЛ'!BK63+'II КВАРТАЛ '!BK63+' III КВАРТАЛ '!BK63+'IV КВАРТАЛ и СВОД V-мов и $$ '!BK63</f>
        <v>17831709.68</v>
      </c>
      <c r="BM63" s="99">
        <v>17831709.703645892</v>
      </c>
      <c r="BN63" s="99">
        <f t="shared" si="86"/>
        <v>-2.3645892739295959E-2</v>
      </c>
      <c r="BO63" s="99"/>
      <c r="BP63" s="83">
        <f t="shared" si="23"/>
        <v>0</v>
      </c>
      <c r="BQ63" s="82">
        <f>' I КВАРТАЛ'!C63+'II КВАРТАЛ '!C63+' III КВАРТАЛ '!C63+'IV КВАРТАЛ и СВОД V-мов и $$ '!C63</f>
        <v>0</v>
      </c>
      <c r="BR63" s="82">
        <f>' I КВАРТАЛ'!D63+'II КВАРТАЛ '!D63+' III КВАРТАЛ '!D63+'IV КВАРТАЛ и СВОД V-мов и $$ '!D63</f>
        <v>0</v>
      </c>
      <c r="BS63" s="106">
        <f>' I КВАРТАЛ'!E63+'II КВАРТАЛ '!E63+' III КВАРТАЛ '!E63+'IV КВАРТАЛ и СВОД V-мов и $$ '!E63</f>
        <v>0</v>
      </c>
      <c r="BT63" s="49">
        <f>' I КВАРТАЛ'!F63+'II КВАРТАЛ '!F63+' III КВАРТАЛ '!F63+'IV КВАРТАЛ и СВОД V-мов и $$ '!F63</f>
        <v>0</v>
      </c>
      <c r="BU63" s="49">
        <f>' I КВАРТАЛ'!G63+'II КВАРТАЛ '!G63+' III КВАРТАЛ '!G63+'IV КВАРТАЛ и СВОД V-мов и $$ '!G63</f>
        <v>0</v>
      </c>
      <c r="BV63" s="83">
        <f t="shared" si="24"/>
        <v>9000</v>
      </c>
      <c r="BW63" s="82">
        <f>' I КВАРТАЛ'!I63+'II КВАРТАЛ '!I63+' III КВАРТАЛ '!I63+'IV КВАРТАЛ и СВОД V-мов и $$ '!I63</f>
        <v>1149</v>
      </c>
      <c r="BX63" s="82">
        <f>' I КВАРТАЛ'!J63+'II КВАРТАЛ '!J63+' III КВАРТАЛ '!J63+'IV КВАРТАЛ и СВОД V-мов и $$ '!J63</f>
        <v>7851</v>
      </c>
      <c r="BY63" s="106">
        <f>' I КВАРТАЛ'!K63+'II КВАРТАЛ '!K63+' III КВАРТАЛ '!K63+'IV КВАРТАЛ и СВОД V-мов и $$ '!K63</f>
        <v>896242.90000000014</v>
      </c>
      <c r="BZ63" s="49">
        <f>' I КВАРТАЛ'!L63+'II КВАРТАЛ '!L63+' III КВАРТАЛ '!L63+'IV КВАРТАЛ и СВОД V-мов и $$ '!L63</f>
        <v>114388.04999999999</v>
      </c>
      <c r="CA63" s="49">
        <f>' I КВАРТАЛ'!M63+'II КВАРТАЛ '!M63+' III КВАРТАЛ '!M63+'IV КВАРТАЛ и СВОД V-мов и $$ '!M63</f>
        <v>781854.85000000009</v>
      </c>
      <c r="CB63" s="83">
        <f t="shared" si="25"/>
        <v>0</v>
      </c>
      <c r="CC63" s="82">
        <f>' I КВАРТАЛ'!O63+'II КВАРТАЛ '!O63+' III КВАРТАЛ '!O63+'IV КВАРТАЛ и СВОД V-мов и $$ '!O63</f>
        <v>0</v>
      </c>
      <c r="CD63" s="82">
        <f>' I КВАРТАЛ'!P63+'II КВАРТАЛ '!P63+' III КВАРТАЛ '!P63+'IV КВАРТАЛ и СВОД V-мов и $$ '!P63</f>
        <v>0</v>
      </c>
      <c r="CE63" s="106">
        <f>' I КВАРТАЛ'!Q63+'II КВАРТАЛ '!Q63+' III КВАРТАЛ '!Q63+'IV КВАРТАЛ и СВОД V-мов и $$ '!Q63</f>
        <v>0</v>
      </c>
      <c r="CF63" s="49">
        <f>' I КВАРТАЛ'!R63+'II КВАРТАЛ '!R63+' III КВАРТАЛ '!R63+'IV КВАРТАЛ и СВОД V-мов и $$ '!R63</f>
        <v>0</v>
      </c>
      <c r="CG63" s="49">
        <f>' I КВАРТАЛ'!S63+'II КВАРТАЛ '!S63+' III КВАРТАЛ '!S63+'IV КВАРТАЛ и СВОД V-мов и $$ '!S63</f>
        <v>0</v>
      </c>
      <c r="CH63" s="83">
        <f t="shared" si="26"/>
        <v>0</v>
      </c>
      <c r="CI63" s="82">
        <f>' I КВАРТАЛ'!U63+'II КВАРТАЛ '!U63+' III КВАРТАЛ '!U63+'IV КВАРТАЛ и СВОД V-мов и $$ '!U63</f>
        <v>0</v>
      </c>
      <c r="CJ63" s="82">
        <f>' I КВАРТАЛ'!V63+'II КВАРТАЛ '!V63+' III КВАРТАЛ '!V63+'IV КВАРТАЛ и СВОД V-мов и $$ '!V63</f>
        <v>0</v>
      </c>
      <c r="CK63" s="106">
        <f>' I КВАРТАЛ'!W63+'II КВАРТАЛ '!W63+' III КВАРТАЛ '!W63+'IV КВАРТАЛ и СВОД V-мов и $$ '!W63</f>
        <v>0</v>
      </c>
      <c r="CL63" s="49">
        <f>' I КВАРТАЛ'!X63+'II КВАРТАЛ '!X63+' III КВАРТАЛ '!X63+'IV КВАРТАЛ и СВОД V-мов и $$ '!X63</f>
        <v>0</v>
      </c>
      <c r="CM63" s="49">
        <f>' I КВАРТАЛ'!Y63+'II КВАРТАЛ '!Y63+' III КВАРТАЛ '!Y63+'IV КВАРТАЛ и СВОД V-мов и $$ '!Y63</f>
        <v>0</v>
      </c>
      <c r="CN63" s="83">
        <f t="shared" si="27"/>
        <v>16570</v>
      </c>
      <c r="CO63" s="82">
        <f>' I КВАРТАЛ'!AA63+'II КВАРТАЛ '!AA63+' III КВАРТАЛ '!AA63+'IV КВАРТАЛ и СВОД V-мов и $$ '!AA63</f>
        <v>4338</v>
      </c>
      <c r="CP63" s="82">
        <f>' I КВАРТАЛ'!AB63+'II КВАРТАЛ '!AB63+' III КВАРТАЛ '!AB63+'IV КВАРТАЛ и СВОД V-мов и $$ '!AB63</f>
        <v>12232</v>
      </c>
      <c r="CQ63" s="106">
        <f>' I КВАРТАЛ'!AC63+'II КВАРТАЛ '!AC63+' III КВАРТАЛ '!AC63+'IV КВАРТАЛ и СВОД V-мов и $$ '!AC63</f>
        <v>10503951.030000001</v>
      </c>
      <c r="CR63" s="49">
        <f>' I КВАРТАЛ'!AD63+'II КВАРТАЛ '!AD63+' III КВАРТАЛ '!AD63+'IV КВАРТАЛ и СВОД V-мов и $$ '!AD63</f>
        <v>2749953.23</v>
      </c>
      <c r="CS63" s="49">
        <f>' I КВАРТАЛ'!AE63+'II КВАРТАЛ '!AE63+' III КВАРТАЛ '!AE63+'IV КВАРТАЛ и СВОД V-мов и $$ '!AE63</f>
        <v>7753997.7999999998</v>
      </c>
      <c r="CT63" s="83">
        <f t="shared" si="28"/>
        <v>0</v>
      </c>
      <c r="CU63" s="82">
        <f>' I КВАРТАЛ'!AG63+'II КВАРТАЛ '!AG63+' III КВАРТАЛ '!AG63+'IV КВАРТАЛ и СВОД V-мов и $$ '!AG63</f>
        <v>0</v>
      </c>
      <c r="CV63" s="82">
        <f>' I КВАРТАЛ'!AH63+'II КВАРТАЛ '!AH63+' III КВАРТАЛ '!AH63+'IV КВАРТАЛ и СВОД V-мов и $$ '!AH63</f>
        <v>0</v>
      </c>
      <c r="CW63" s="106">
        <f>' I КВАРТАЛ'!AI63+'II КВАРТАЛ '!AI63+' III КВАРТАЛ '!AI63+'IV КВАРТАЛ и СВОД V-мов и $$ '!AI63</f>
        <v>0</v>
      </c>
      <c r="CX63" s="49">
        <f>' I КВАРТАЛ'!AJ63+'II КВАРТАЛ '!AJ63+' III КВАРТАЛ '!AJ63+'IV КВАРТАЛ и СВОД V-мов и $$ '!AJ63</f>
        <v>0</v>
      </c>
      <c r="CY63" s="49">
        <f>' I КВАРТАЛ'!AK63+'II КВАРТАЛ '!AK63+' III КВАРТАЛ '!AK63+'IV КВАРТАЛ и СВОД V-мов и $$ '!AK63</f>
        <v>0</v>
      </c>
      <c r="CZ63" s="83">
        <f t="shared" si="29"/>
        <v>233</v>
      </c>
      <c r="DA63" s="82">
        <f>' I КВАРТАЛ'!AM63+'II КВАРТАЛ '!AM63+' III КВАРТАЛ '!AM63+'IV КВАРТАЛ и СВОД V-мов и $$ '!AM63</f>
        <v>25</v>
      </c>
      <c r="DB63" s="82">
        <f>' I КВАРТАЛ'!AN63+'II КВАРТАЛ '!AN63+' III КВАРТАЛ '!AN63+'IV КВАРТАЛ и СВОД V-мов и $$ '!AN63</f>
        <v>208</v>
      </c>
      <c r="DC63" s="106">
        <f>' I КВАРТАЛ'!AO63+'II КВАРТАЛ '!AO63+' III КВАРТАЛ '!AO63+'IV КВАРТАЛ и СВОД V-мов и $$ '!AO63</f>
        <v>4091753.8300000005</v>
      </c>
      <c r="DD63" s="49">
        <f>' I КВАРТАЛ'!AP63+'II КВАРТАЛ '!AP63+' III КВАРТАЛ '!AP63+'IV КВАРТАЛ и СВОД V-мов и $$ '!AP63</f>
        <v>439030.07000000007</v>
      </c>
      <c r="DE63" s="49">
        <f>' I КВАРТАЛ'!AQ63+'II КВАРТАЛ '!AQ63+' III КВАРТАЛ '!AQ63+'IV КВАРТАЛ и СВОД V-мов и $$ '!AQ63</f>
        <v>3652723.76</v>
      </c>
      <c r="DF63" s="83">
        <f t="shared" si="30"/>
        <v>278</v>
      </c>
      <c r="DG63" s="82">
        <f>' I КВАРТАЛ'!AS63+'II КВАРТАЛ '!AS63+' III КВАРТАЛ '!AS63+'IV КВАРТАЛ и СВОД V-мов и $$ '!AS63</f>
        <v>61</v>
      </c>
      <c r="DH63" s="82">
        <f>' I КВАРТАЛ'!AT63+'II КВАРТАЛ '!AT63+' III КВАРТАЛ '!AT63+'IV КВАРТАЛ и СВОД V-мов и $$ '!AT63</f>
        <v>217</v>
      </c>
      <c r="DI63" s="106">
        <f>' I КВАРТАЛ'!AU63+'II КВАРТАЛ '!AU63+' III КВАРТАЛ '!AU63+'IV КВАРТАЛ и СВОД V-мов и $$ '!AU63</f>
        <v>2104699.92</v>
      </c>
      <c r="DJ63" s="49">
        <f>' I КВАРТАЛ'!AV63+'II КВАРТАЛ '!AV63+' III КВАРТАЛ '!AV63+'IV КВАРТАЛ и СВОД V-мов и $$ '!AV63</f>
        <v>461823.9</v>
      </c>
      <c r="DK63" s="49">
        <f>' I КВАРТАЛ'!AW63+'II КВАРТАЛ '!AW63+' III КВАРТАЛ '!AW63+'IV КВАРТАЛ и СВОД V-мов и $$ '!AW63</f>
        <v>1642876.02</v>
      </c>
      <c r="DL63" s="83">
        <f t="shared" si="31"/>
        <v>1800</v>
      </c>
      <c r="DM63" s="82">
        <f>' I КВАРТАЛ'!AY63+'II КВАРТАЛ '!AY63+' III КВАРТАЛ '!AY63+'IV КВАРТАЛ и СВОД V-мов и $$ '!AY63</f>
        <v>552</v>
      </c>
      <c r="DN63" s="82">
        <f>' I КВАРТАЛ'!AZ63+'II КВАРТАЛ '!AZ63+' III КВАРТАЛ '!AZ63+'IV КВАРТАЛ и СВОД V-мов и $$ '!AZ63</f>
        <v>1248</v>
      </c>
      <c r="DO63" s="106">
        <f>' I КВАРТАЛ'!BA63+'II КВАРТАЛ '!BA63+' III КВАРТАЛ '!BA63+'IV КВАРТАЛ и СВОД V-мов и $$ '!BA63</f>
        <v>235062</v>
      </c>
      <c r="DP63" s="49">
        <f>' I КВАРТАЛ'!BB63+'II КВАРТАЛ '!BB63+' III КВАРТАЛ '!BB63+'IV КВАРТАЛ и СВОД V-мов и $$ '!BB63</f>
        <v>72085.679999999993</v>
      </c>
      <c r="DQ63" s="49">
        <f>' I КВАРТАЛ'!BC63+'II КВАРТАЛ '!BC63+' III КВАРТАЛ '!BC63+'IV КВАРТАЛ и СВОД V-мов и $$ '!BC63</f>
        <v>162976.32000000001</v>
      </c>
      <c r="DR63" s="83">
        <f t="shared" si="32"/>
        <v>0</v>
      </c>
      <c r="DS63" s="82">
        <f>' I КВАРТАЛ'!BE63+'II КВАРТАЛ '!BE63+' III КВАРТАЛ '!BE63+'IV КВАРТАЛ и СВОД V-мов и $$ '!BE63</f>
        <v>0</v>
      </c>
      <c r="DT63" s="82">
        <f>' I КВАРТАЛ'!BF63+'II КВАРТАЛ '!BF63+' III КВАРТАЛ '!BF63+'IV КВАРТАЛ и СВОД V-мов и $$ '!BF63</f>
        <v>0</v>
      </c>
      <c r="DU63" s="106">
        <f>' I КВАРТАЛ'!BG63+'II КВАРТАЛ '!BG63+' III КВАРТАЛ '!BG63+'IV КВАРТАЛ и СВОД V-мов и $$ '!BG63</f>
        <v>0</v>
      </c>
      <c r="DV63" s="49">
        <f>' I КВАРТАЛ'!BH63+'II КВАРТАЛ '!BH63+' III КВАРТАЛ '!BH63+'IV КВАРТАЛ и СВОД V-мов и $$ '!BH63</f>
        <v>0</v>
      </c>
      <c r="DW63" s="49">
        <f>' I КВАРТАЛ'!BI63+'II КВАРТАЛ '!BI63+' III КВАРТАЛ '!BI63+'IV КВАРТАЛ и СВОД V-мов и $$ '!BI63</f>
        <v>0</v>
      </c>
      <c r="DX63" s="35"/>
      <c r="DY63" s="65">
        <f t="shared" si="87"/>
        <v>27881</v>
      </c>
      <c r="DZ63" s="90">
        <f t="shared" si="88"/>
        <v>6125</v>
      </c>
      <c r="EA63" s="90">
        <f t="shared" si="89"/>
        <v>21756</v>
      </c>
      <c r="EB63" s="56">
        <f t="shared" si="33"/>
        <v>17831709.68</v>
      </c>
      <c r="EC63" s="49">
        <f t="shared" si="34"/>
        <v>3837280.9299999997</v>
      </c>
      <c r="ED63" s="49">
        <f t="shared" si="35"/>
        <v>13994428.75</v>
      </c>
      <c r="EE63" s="107">
        <f t="shared" si="90"/>
        <v>0</v>
      </c>
      <c r="EF63" s="93">
        <f t="shared" si="36"/>
        <v>27881</v>
      </c>
      <c r="EG63" s="94">
        <f t="shared" si="37"/>
        <v>0</v>
      </c>
      <c r="EH63" s="151"/>
      <c r="EI63" s="152"/>
      <c r="EJ63" s="151"/>
    </row>
    <row r="64" spans="1:140" s="33" customFormat="1" ht="15" x14ac:dyDescent="0.25">
      <c r="A64" s="125" t="s">
        <v>100</v>
      </c>
      <c r="B64" s="51"/>
      <c r="C64" s="31"/>
      <c r="D64" s="31"/>
      <c r="E64" s="53"/>
      <c r="F64" s="3"/>
      <c r="G64" s="3"/>
      <c r="H64" s="51">
        <f t="shared" si="49"/>
        <v>686</v>
      </c>
      <c r="I64" s="148">
        <v>183</v>
      </c>
      <c r="J64" s="148">
        <v>503</v>
      </c>
      <c r="K64" s="137">
        <f t="shared" si="135"/>
        <v>90482.97</v>
      </c>
      <c r="L64" s="3">
        <v>24137.59</v>
      </c>
      <c r="M64" s="3">
        <v>66345.38</v>
      </c>
      <c r="N64" s="51"/>
      <c r="O64" s="32"/>
      <c r="P64" s="32"/>
      <c r="Q64" s="53"/>
      <c r="R64" s="32"/>
      <c r="S64" s="32"/>
      <c r="T64" s="51"/>
      <c r="U64" s="31"/>
      <c r="V64" s="31"/>
      <c r="W64" s="53"/>
      <c r="X64" s="3"/>
      <c r="Y64" s="3"/>
      <c r="Z64" s="51">
        <f t="shared" si="45"/>
        <v>1136</v>
      </c>
      <c r="AA64" s="148">
        <v>329</v>
      </c>
      <c r="AB64" s="148">
        <v>807</v>
      </c>
      <c r="AC64" s="137">
        <f t="shared" si="111"/>
        <v>634074.85</v>
      </c>
      <c r="AD64" s="3">
        <v>183636.11</v>
      </c>
      <c r="AE64" s="3">
        <v>450438.74</v>
      </c>
      <c r="AF64" s="51"/>
      <c r="AG64" s="31"/>
      <c r="AH64" s="31"/>
      <c r="AI64" s="53"/>
      <c r="AJ64" s="3"/>
      <c r="AK64" s="3"/>
      <c r="AL64" s="51"/>
      <c r="AM64" s="31"/>
      <c r="AN64" s="31"/>
      <c r="AO64" s="53"/>
      <c r="AP64" s="3"/>
      <c r="AQ64" s="3"/>
      <c r="AR64" s="51"/>
      <c r="AS64" s="31"/>
      <c r="AT64" s="31"/>
      <c r="AU64" s="53"/>
      <c r="AV64" s="3"/>
      <c r="AW64" s="3"/>
      <c r="AX64" s="51">
        <f t="shared" si="137"/>
        <v>750</v>
      </c>
      <c r="AY64" s="31">
        <v>195</v>
      </c>
      <c r="AZ64" s="31">
        <v>555</v>
      </c>
      <c r="BA64" s="137">
        <f t="shared" si="144"/>
        <v>74580</v>
      </c>
      <c r="BB64" s="3">
        <v>19390.8</v>
      </c>
      <c r="BC64" s="3">
        <v>55189.2</v>
      </c>
      <c r="BD64" s="51"/>
      <c r="BE64" s="31"/>
      <c r="BF64" s="31"/>
      <c r="BG64" s="53"/>
      <c r="BH64" s="3"/>
      <c r="BI64" s="3"/>
      <c r="BK64" s="55">
        <f t="shared" si="85"/>
        <v>799137.82</v>
      </c>
      <c r="BL64" s="58">
        <f>' I КВАРТАЛ'!BK64+'II КВАРТАЛ '!BK64+' III КВАРТАЛ '!BK64+'IV КВАРТАЛ и СВОД V-мов и $$ '!BK64</f>
        <v>3213153.3299999996</v>
      </c>
      <c r="BM64" s="99">
        <v>3213153.3300000005</v>
      </c>
      <c r="BN64" s="99">
        <f t="shared" si="86"/>
        <v>0</v>
      </c>
      <c r="BO64" s="99"/>
      <c r="BP64" s="83">
        <f t="shared" si="23"/>
        <v>0</v>
      </c>
      <c r="BQ64" s="82">
        <f>' I КВАРТАЛ'!C64+'II КВАРТАЛ '!C64+' III КВАРТАЛ '!C64+'IV КВАРТАЛ и СВОД V-мов и $$ '!C64</f>
        <v>0</v>
      </c>
      <c r="BR64" s="82">
        <f>' I КВАРТАЛ'!D64+'II КВАРТАЛ '!D64+' III КВАРТАЛ '!D64+'IV КВАРТАЛ и СВОД V-мов и $$ '!D64</f>
        <v>0</v>
      </c>
      <c r="BS64" s="106">
        <f>' I КВАРТАЛ'!E64+'II КВАРТАЛ '!E64+' III КВАРТАЛ '!E64+'IV КВАРТАЛ и СВОД V-мов и $$ '!E64</f>
        <v>0</v>
      </c>
      <c r="BT64" s="49">
        <f>' I КВАРТАЛ'!F64+'II КВАРТАЛ '!F64+' III КВАРТАЛ '!F64+'IV КВАРТАЛ и СВОД V-мов и $$ '!F64</f>
        <v>0</v>
      </c>
      <c r="BU64" s="49">
        <f>' I КВАРТАЛ'!G64+'II КВАРТАЛ '!G64+' III КВАРТАЛ '!G64+'IV КВАРТАЛ и СВОД V-мов и $$ '!G64</f>
        <v>0</v>
      </c>
      <c r="BV64" s="83">
        <f t="shared" si="24"/>
        <v>2770</v>
      </c>
      <c r="BW64" s="82">
        <f>' I КВАРТАЛ'!I64+'II КВАРТАЛ '!I64+' III КВАРТАЛ '!I64+'IV КВАРТАЛ и СВОД V-мов и $$ '!I64</f>
        <v>735</v>
      </c>
      <c r="BX64" s="82">
        <f>' I КВАРТАЛ'!J64+'II КВАРТАЛ '!J64+' III КВАРТАЛ '!J64+'IV КВАРТАЛ и СВОД V-мов и $$ '!J64</f>
        <v>2035</v>
      </c>
      <c r="BY64" s="106">
        <f>' I КВАРТАЛ'!K64+'II КВАРТАЛ '!K64+' III КВАРТАЛ '!K64+'IV КВАРТАЛ и СВОД V-мов и $$ '!K64</f>
        <v>364242.82999999996</v>
      </c>
      <c r="BZ64" s="49">
        <f>' I КВАРТАЛ'!L64+'II КВАРТАЛ '!L64+' III КВАРТАЛ '!L64+'IV КВАРТАЛ и СВОД V-мов и $$ '!L64</f>
        <v>96649.67</v>
      </c>
      <c r="CA64" s="49">
        <f>' I КВАРТАЛ'!M64+'II КВАРТАЛ '!M64+' III КВАРТАЛ '!M64+'IV КВАРТАЛ и СВОД V-мов и $$ '!M64</f>
        <v>267593.16000000003</v>
      </c>
      <c r="CB64" s="83">
        <f t="shared" si="25"/>
        <v>0</v>
      </c>
      <c r="CC64" s="82">
        <f>' I КВАРТАЛ'!O64+'II КВАРТАЛ '!O64+' III КВАРТАЛ '!O64+'IV КВАРТАЛ и СВОД V-мов и $$ '!O64</f>
        <v>0</v>
      </c>
      <c r="CD64" s="82">
        <f>' I КВАРТАЛ'!P64+'II КВАРТАЛ '!P64+' III КВАРТАЛ '!P64+'IV КВАРТАЛ и СВОД V-мов и $$ '!P64</f>
        <v>0</v>
      </c>
      <c r="CE64" s="106">
        <f>' I КВАРТАЛ'!Q64+'II КВАРТАЛ '!Q64+' III КВАРТАЛ '!Q64+'IV КВАРТАЛ и СВОД V-мов и $$ '!Q64</f>
        <v>0</v>
      </c>
      <c r="CF64" s="49">
        <f>' I КВАРТАЛ'!R64+'II КВАРТАЛ '!R64+' III КВАРТАЛ '!R64+'IV КВАРТАЛ и СВОД V-мов и $$ '!R64</f>
        <v>0</v>
      </c>
      <c r="CG64" s="49">
        <f>' I КВАРТАЛ'!S64+'II КВАРТАЛ '!S64+' III КВАРТАЛ '!S64+'IV КВАРТАЛ и СВОД V-мов и $$ '!S64</f>
        <v>0</v>
      </c>
      <c r="CH64" s="83">
        <f t="shared" si="26"/>
        <v>0</v>
      </c>
      <c r="CI64" s="82">
        <f>' I КВАРТАЛ'!U64+'II КВАРТАЛ '!U64+' III КВАРТАЛ '!U64+'IV КВАРТАЛ и СВОД V-мов и $$ '!U64</f>
        <v>0</v>
      </c>
      <c r="CJ64" s="82">
        <f>' I КВАРТАЛ'!V64+'II КВАРТАЛ '!V64+' III КВАРТАЛ '!V64+'IV КВАРТАЛ и СВОД V-мов и $$ '!V64</f>
        <v>0</v>
      </c>
      <c r="CK64" s="106">
        <f>' I КВАРТАЛ'!W64+'II КВАРТАЛ '!W64+' III КВАРТАЛ '!W64+'IV КВАРТАЛ и СВОД V-мов и $$ '!W64</f>
        <v>0</v>
      </c>
      <c r="CL64" s="49">
        <f>' I КВАРТАЛ'!X64+'II КВАРТАЛ '!X64+' III КВАРТАЛ '!X64+'IV КВАРТАЛ и СВОД V-мов и $$ '!X64</f>
        <v>0</v>
      </c>
      <c r="CM64" s="49">
        <f>' I КВАРТАЛ'!Y64+'II КВАРТАЛ '!Y64+' III КВАРТАЛ '!Y64+'IV КВАРТАЛ и СВОД V-мов и $$ '!Y64</f>
        <v>0</v>
      </c>
      <c r="CN64" s="83">
        <f t="shared" si="27"/>
        <v>4570</v>
      </c>
      <c r="CO64" s="82">
        <f>' I КВАРТАЛ'!AA64+'II КВАРТАЛ '!AA64+' III КВАРТАЛ '!AA64+'IV КВАРТАЛ и СВОД V-мов и $$ '!AA64</f>
        <v>1322</v>
      </c>
      <c r="CP64" s="82">
        <f>' I КВАРТАЛ'!AB64+'II КВАРТАЛ '!AB64+' III КВАРТАЛ '!AB64+'IV КВАРТАЛ и СВОД V-мов и $$ '!AB64</f>
        <v>3248</v>
      </c>
      <c r="CQ64" s="106">
        <f>' I КВАРТАЛ'!AC64+'II КВАРТАЛ '!AC64+' III КВАРТАЛ '!AC64+'IV КВАРТАЛ и СВОД V-мов и $$ '!AC64</f>
        <v>2550590.5</v>
      </c>
      <c r="CR64" s="49">
        <f>' I КВАРТАЛ'!AD64+'II КВАРТАЛ '!AD64+' III КВАРТАЛ '!AD64+'IV КВАРТАЛ и СВОД V-мов и $$ '!AD64</f>
        <v>737829.5199999999</v>
      </c>
      <c r="CS64" s="49">
        <f>' I КВАРТАЛ'!AE64+'II КВАРТАЛ '!AE64+' III КВАРТАЛ '!AE64+'IV КВАРТАЛ и СВОД V-мов и $$ '!AE64</f>
        <v>1812760.98</v>
      </c>
      <c r="CT64" s="83">
        <f t="shared" si="28"/>
        <v>0</v>
      </c>
      <c r="CU64" s="82">
        <f>' I КВАРТАЛ'!AG64+'II КВАРТАЛ '!AG64+' III КВАРТАЛ '!AG64+'IV КВАРТАЛ и СВОД V-мов и $$ '!AG64</f>
        <v>0</v>
      </c>
      <c r="CV64" s="82">
        <f>' I КВАРТАЛ'!AH64+'II КВАРТАЛ '!AH64+' III КВАРТАЛ '!AH64+'IV КВАРТАЛ и СВОД V-мов и $$ '!AH64</f>
        <v>0</v>
      </c>
      <c r="CW64" s="106">
        <f>' I КВАРТАЛ'!AI64+'II КВАРТАЛ '!AI64+' III КВАРТАЛ '!AI64+'IV КВАРТАЛ и СВОД V-мов и $$ '!AI64</f>
        <v>0</v>
      </c>
      <c r="CX64" s="49">
        <f>' I КВАРТАЛ'!AJ64+'II КВАРТАЛ '!AJ64+' III КВАРТАЛ '!AJ64+'IV КВАРТАЛ и СВОД V-мов и $$ '!AJ64</f>
        <v>0</v>
      </c>
      <c r="CY64" s="49">
        <f>' I КВАРТАЛ'!AK64+'II КВАРТАЛ '!AK64+' III КВАРТАЛ '!AK64+'IV КВАРТАЛ и СВОД V-мов и $$ '!AK64</f>
        <v>0</v>
      </c>
      <c r="CZ64" s="83">
        <f t="shared" si="29"/>
        <v>0</v>
      </c>
      <c r="DA64" s="82">
        <f>' I КВАРТАЛ'!AM64+'II КВАРТАЛ '!AM64+' III КВАРТАЛ '!AM64+'IV КВАРТАЛ и СВОД V-мов и $$ '!AM64</f>
        <v>0</v>
      </c>
      <c r="DB64" s="82">
        <f>' I КВАРТАЛ'!AN64+'II КВАРТАЛ '!AN64+' III КВАРТАЛ '!AN64+'IV КВАРТАЛ и СВОД V-мов и $$ '!AN64</f>
        <v>0</v>
      </c>
      <c r="DC64" s="106">
        <f>' I КВАРТАЛ'!AO64+'II КВАРТАЛ '!AO64+' III КВАРТАЛ '!AO64+'IV КВАРТАЛ и СВОД V-мов и $$ '!AO64</f>
        <v>0</v>
      </c>
      <c r="DD64" s="49">
        <f>' I КВАРТАЛ'!AP64+'II КВАРТАЛ '!AP64+' III КВАРТАЛ '!AP64+'IV КВАРТАЛ и СВОД V-мов и $$ '!AP64</f>
        <v>0</v>
      </c>
      <c r="DE64" s="49">
        <f>' I КВАРТАЛ'!AQ64+'II КВАРТАЛ '!AQ64+' III КВАРТАЛ '!AQ64+'IV КВАРТАЛ и СВОД V-мов и $$ '!AQ64</f>
        <v>0</v>
      </c>
      <c r="DF64" s="83">
        <f t="shared" si="30"/>
        <v>0</v>
      </c>
      <c r="DG64" s="82">
        <f>' I КВАРТАЛ'!AS64+'II КВАРТАЛ '!AS64+' III КВАРТАЛ '!AS64+'IV КВАРТАЛ и СВОД V-мов и $$ '!AS64</f>
        <v>0</v>
      </c>
      <c r="DH64" s="82">
        <f>' I КВАРТАЛ'!AT64+'II КВАРТАЛ '!AT64+' III КВАРТАЛ '!AT64+'IV КВАРТАЛ и СВОД V-мов и $$ '!AT64</f>
        <v>0</v>
      </c>
      <c r="DI64" s="106">
        <f>' I КВАРТАЛ'!AU64+'II КВАРТАЛ '!AU64+' III КВАРТАЛ '!AU64+'IV КВАРТАЛ и СВОД V-мов и $$ '!AU64</f>
        <v>0</v>
      </c>
      <c r="DJ64" s="49">
        <f>' I КВАРТАЛ'!AV64+'II КВАРТАЛ '!AV64+' III КВАРТАЛ '!AV64+'IV КВАРТАЛ и СВОД V-мов и $$ '!AV64</f>
        <v>0</v>
      </c>
      <c r="DK64" s="49">
        <f>' I КВАРТАЛ'!AW64+'II КВАРТАЛ '!AW64+' III КВАРТАЛ '!AW64+'IV КВАРТАЛ и СВОД V-мов и $$ '!AW64</f>
        <v>0</v>
      </c>
      <c r="DL64" s="83">
        <f t="shared" si="31"/>
        <v>3000</v>
      </c>
      <c r="DM64" s="82">
        <f>' I КВАРТАЛ'!AY64+'II КВАРТАЛ '!AY64+' III КВАРТАЛ '!AY64+'IV КВАРТАЛ и СВОД V-мов и $$ '!AY64</f>
        <v>780</v>
      </c>
      <c r="DN64" s="82">
        <f>' I КВАРТАЛ'!AZ64+'II КВАРТАЛ '!AZ64+' III КВАРТАЛ '!AZ64+'IV КВАРТАЛ и СВОД V-мов и $$ '!AZ64</f>
        <v>2220</v>
      </c>
      <c r="DO64" s="106">
        <f>' I КВАРТАЛ'!BA64+'II КВАРТАЛ '!BA64+' III КВАРТАЛ '!BA64+'IV КВАРТАЛ и СВОД V-мов и $$ '!BA64</f>
        <v>298320</v>
      </c>
      <c r="DP64" s="49">
        <f>' I КВАРТАЛ'!BB64+'II КВАРТАЛ '!BB64+' III КВАРТАЛ '!BB64+'IV КВАРТАЛ и СВОД V-мов и $$ '!BB64</f>
        <v>77563.199999999997</v>
      </c>
      <c r="DQ64" s="49">
        <f>' I КВАРТАЛ'!BC64+'II КВАРТАЛ '!BC64+' III КВАРТАЛ '!BC64+'IV КВАРТАЛ и СВОД V-мов и $$ '!BC64</f>
        <v>220756.8</v>
      </c>
      <c r="DR64" s="83">
        <f t="shared" si="32"/>
        <v>0</v>
      </c>
      <c r="DS64" s="82">
        <f>' I КВАРТАЛ'!BE64+'II КВАРТАЛ '!BE64+' III КВАРТАЛ '!BE64+'IV КВАРТАЛ и СВОД V-мов и $$ '!BE64</f>
        <v>0</v>
      </c>
      <c r="DT64" s="82">
        <f>' I КВАРТАЛ'!BF64+'II КВАРТАЛ '!BF64+' III КВАРТАЛ '!BF64+'IV КВАРТАЛ и СВОД V-мов и $$ '!BF64</f>
        <v>0</v>
      </c>
      <c r="DU64" s="106">
        <f>' I КВАРТАЛ'!BG64+'II КВАРТАЛ '!BG64+' III КВАРТАЛ '!BG64+'IV КВАРТАЛ и СВОД V-мов и $$ '!BG64</f>
        <v>0</v>
      </c>
      <c r="DV64" s="49">
        <f>' I КВАРТАЛ'!BH64+'II КВАРТАЛ '!BH64+' III КВАРТАЛ '!BH64+'IV КВАРТАЛ и СВОД V-мов и $$ '!BH64</f>
        <v>0</v>
      </c>
      <c r="DW64" s="49">
        <f>' I КВАРТАЛ'!BI64+'II КВАРТАЛ '!BI64+' III КВАРТАЛ '!BI64+'IV КВАРТАЛ и СВОД V-мов и $$ '!BI64</f>
        <v>0</v>
      </c>
      <c r="DX64" s="35"/>
      <c r="DY64" s="65">
        <f t="shared" si="87"/>
        <v>10340</v>
      </c>
      <c r="DZ64" s="90">
        <f t="shared" si="88"/>
        <v>2837</v>
      </c>
      <c r="EA64" s="90">
        <f t="shared" si="89"/>
        <v>7503</v>
      </c>
      <c r="EB64" s="56">
        <f t="shared" si="33"/>
        <v>3213153.33</v>
      </c>
      <c r="EC64" s="49">
        <f t="shared" si="34"/>
        <v>912042.3899999999</v>
      </c>
      <c r="ED64" s="49">
        <f t="shared" si="35"/>
        <v>2301110.94</v>
      </c>
      <c r="EE64" s="107">
        <f t="shared" si="90"/>
        <v>0</v>
      </c>
      <c r="EF64" s="93">
        <f t="shared" si="36"/>
        <v>10340</v>
      </c>
      <c r="EG64" s="94">
        <f t="shared" si="37"/>
        <v>0</v>
      </c>
      <c r="EH64" s="151"/>
      <c r="EI64" s="152"/>
      <c r="EJ64" s="151"/>
    </row>
    <row r="65" spans="1:140" s="33" customFormat="1" ht="15" x14ac:dyDescent="0.25">
      <c r="A65" s="21" t="s">
        <v>107</v>
      </c>
      <c r="B65" s="51"/>
      <c r="C65" s="31"/>
      <c r="D65" s="31"/>
      <c r="E65" s="53"/>
      <c r="F65" s="32"/>
      <c r="G65" s="32"/>
      <c r="H65" s="51">
        <f t="shared" si="49"/>
        <v>0</v>
      </c>
      <c r="I65" s="31">
        <v>0</v>
      </c>
      <c r="J65" s="31">
        <v>0</v>
      </c>
      <c r="K65" s="137">
        <f t="shared" si="135"/>
        <v>0</v>
      </c>
      <c r="L65" s="3">
        <v>0</v>
      </c>
      <c r="M65" s="3">
        <v>0</v>
      </c>
      <c r="N65" s="51"/>
      <c r="O65" s="31"/>
      <c r="P65" s="31"/>
      <c r="Q65" s="53"/>
      <c r="R65" s="3"/>
      <c r="S65" s="3"/>
      <c r="T65" s="51"/>
      <c r="U65" s="31"/>
      <c r="V65" s="31"/>
      <c r="W65" s="53"/>
      <c r="X65" s="32"/>
      <c r="Y65" s="32"/>
      <c r="Z65" s="51">
        <f t="shared" si="45"/>
        <v>3</v>
      </c>
      <c r="AA65" s="31">
        <v>0</v>
      </c>
      <c r="AB65" s="31">
        <v>3</v>
      </c>
      <c r="AC65" s="137">
        <f t="shared" si="111"/>
        <v>1296.78</v>
      </c>
      <c r="AD65" s="3">
        <v>0</v>
      </c>
      <c r="AE65" s="3">
        <v>1296.78</v>
      </c>
      <c r="AF65" s="51"/>
      <c r="AG65" s="31"/>
      <c r="AH65" s="31"/>
      <c r="AI65" s="53"/>
      <c r="AJ65" s="32"/>
      <c r="AK65" s="32"/>
      <c r="AL65" s="51"/>
      <c r="AM65" s="31"/>
      <c r="AN65" s="31"/>
      <c r="AO65" s="53"/>
      <c r="AP65" s="3"/>
      <c r="AQ65" s="3"/>
      <c r="AR65" s="51"/>
      <c r="AS65" s="31"/>
      <c r="AT65" s="31"/>
      <c r="AU65" s="53"/>
      <c r="AV65" s="3"/>
      <c r="AW65" s="3"/>
      <c r="AX65" s="51"/>
      <c r="AY65" s="31"/>
      <c r="AZ65" s="31"/>
      <c r="BA65" s="53"/>
      <c r="BB65" s="3"/>
      <c r="BC65" s="3"/>
      <c r="BD65" s="51"/>
      <c r="BE65" s="31"/>
      <c r="BF65" s="31"/>
      <c r="BG65" s="53"/>
      <c r="BH65" s="3"/>
      <c r="BI65" s="3"/>
      <c r="BK65" s="55">
        <f t="shared" si="85"/>
        <v>1296.78</v>
      </c>
      <c r="BL65" s="58">
        <f>' I КВАРТАЛ'!BK65+'II КВАРТАЛ '!BK65+' III КВАРТАЛ '!BK65+'IV КВАРТАЛ и СВОД V-мов и $$ '!BK65</f>
        <v>8593.85</v>
      </c>
      <c r="BM65" s="99">
        <v>8593.85</v>
      </c>
      <c r="BN65" s="99">
        <f t="shared" si="86"/>
        <v>0</v>
      </c>
      <c r="BO65" s="99"/>
      <c r="BP65" s="83">
        <f t="shared" si="23"/>
        <v>0</v>
      </c>
      <c r="BQ65" s="82">
        <f>' I КВАРТАЛ'!C65+'II КВАРТАЛ '!C65+' III КВАРТАЛ '!C65+'IV КВАРТАЛ и СВОД V-мов и $$ '!C65</f>
        <v>0</v>
      </c>
      <c r="BR65" s="82">
        <f>' I КВАРТАЛ'!D65+'II КВАРТАЛ '!D65+' III КВАРТАЛ '!D65+'IV КВАРТАЛ и СВОД V-мов и $$ '!D65</f>
        <v>0</v>
      </c>
      <c r="BS65" s="106">
        <f>' I КВАРТАЛ'!E65+'II КВАРТАЛ '!E65+' III КВАРТАЛ '!E65+'IV КВАРТАЛ и СВОД V-мов и $$ '!E65</f>
        <v>0</v>
      </c>
      <c r="BT65" s="49">
        <f>' I КВАРТАЛ'!F65+'II КВАРТАЛ '!F65+' III КВАРТАЛ '!F65+'IV КВАРТАЛ и СВОД V-мов и $$ '!F65</f>
        <v>0</v>
      </c>
      <c r="BU65" s="49">
        <f>' I КВАРТАЛ'!G65+'II КВАРТАЛ '!G65+' III КВАРТАЛ '!G65+'IV КВАРТАЛ и СВОД V-мов и $$ '!G65</f>
        <v>0</v>
      </c>
      <c r="BV65" s="83">
        <f t="shared" si="24"/>
        <v>30</v>
      </c>
      <c r="BW65" s="82">
        <f>' I КВАРТАЛ'!I65+'II КВАРТАЛ '!I65+' III КВАРТАЛ '!I65+'IV КВАРТАЛ и СВОД V-мов и $$ '!I65</f>
        <v>6</v>
      </c>
      <c r="BX65" s="82">
        <f>' I КВАРТАЛ'!J65+'II КВАРТАЛ '!J65+' III КВАРТАЛ '!J65+'IV КВАРТАЛ и СВОД V-мов и $$ '!J65</f>
        <v>24</v>
      </c>
      <c r="BY65" s="106">
        <f>' I КВАРТАЛ'!K65+'II КВАРТАЛ '!K65+' III КВАРТАЛ '!K65+'IV КВАРТАЛ и СВОД V-мов и $$ '!K65</f>
        <v>2109.9499999999998</v>
      </c>
      <c r="BZ65" s="49">
        <f>' I КВАРТАЛ'!L65+'II КВАРТАЛ '!L65+' III КВАРТАЛ '!L65+'IV КВАРТАЛ и СВОД V-мов и $$ '!L65</f>
        <v>421.99</v>
      </c>
      <c r="CA65" s="49">
        <f>' I КВАРТАЛ'!M65+'II КВАРТАЛ '!M65+' III КВАРТАЛ '!M65+'IV КВАРТАЛ и СВОД V-мов и $$ '!M65</f>
        <v>1687.96</v>
      </c>
      <c r="CB65" s="83">
        <f t="shared" si="25"/>
        <v>0</v>
      </c>
      <c r="CC65" s="82">
        <f>' I КВАРТАЛ'!O65+'II КВАРТАЛ '!O65+' III КВАРТАЛ '!O65+'IV КВАРТАЛ и СВОД V-мов и $$ '!O65</f>
        <v>0</v>
      </c>
      <c r="CD65" s="82">
        <f>' I КВАРТАЛ'!P65+'II КВАРТАЛ '!P65+' III КВАРТАЛ '!P65+'IV КВАРТАЛ и СВОД V-мов и $$ '!P65</f>
        <v>0</v>
      </c>
      <c r="CE65" s="106">
        <f>' I КВАРТАЛ'!Q65+'II КВАРТАЛ '!Q65+' III КВАРТАЛ '!Q65+'IV КВАРТАЛ и СВОД V-мов и $$ '!Q65</f>
        <v>0</v>
      </c>
      <c r="CF65" s="49">
        <f>' I КВАРТАЛ'!R65+'II КВАРТАЛ '!R65+' III КВАРТАЛ '!R65+'IV КВАРТАЛ и СВОД V-мов и $$ '!R65</f>
        <v>0</v>
      </c>
      <c r="CG65" s="49">
        <f>' I КВАРТАЛ'!S65+'II КВАРТАЛ '!S65+' III КВАРТАЛ '!S65+'IV КВАРТАЛ и СВОД V-мов и $$ '!S65</f>
        <v>0</v>
      </c>
      <c r="CH65" s="83">
        <f t="shared" si="26"/>
        <v>0</v>
      </c>
      <c r="CI65" s="82">
        <f>' I КВАРТАЛ'!U65+'II КВАРТАЛ '!U65+' III КВАРТАЛ '!U65+'IV КВАРТАЛ и СВОД V-мов и $$ '!U65</f>
        <v>0</v>
      </c>
      <c r="CJ65" s="82">
        <f>' I КВАРТАЛ'!V65+'II КВАРТАЛ '!V65+' III КВАРТАЛ '!V65+'IV КВАРТАЛ и СВОД V-мов и $$ '!V65</f>
        <v>0</v>
      </c>
      <c r="CK65" s="106">
        <f>' I КВАРТАЛ'!W65+'II КВАРТАЛ '!W65+' III КВАРТАЛ '!W65+'IV КВАРТАЛ и СВОД V-мов и $$ '!W65</f>
        <v>0</v>
      </c>
      <c r="CL65" s="49">
        <f>' I КВАРТАЛ'!X65+'II КВАРТАЛ '!X65+' III КВАРТАЛ '!X65+'IV КВАРТАЛ и СВОД V-мов и $$ '!X65</f>
        <v>0</v>
      </c>
      <c r="CM65" s="49">
        <f>' I КВАРТАЛ'!Y65+'II КВАРТАЛ '!Y65+' III КВАРТАЛ '!Y65+'IV КВАРТАЛ и СВОД V-мов и $$ '!Y65</f>
        <v>0</v>
      </c>
      <c r="CN65" s="83">
        <f t="shared" si="27"/>
        <v>15</v>
      </c>
      <c r="CO65" s="82">
        <f>' I КВАРТАЛ'!AA65+'II КВАРТАЛ '!AA65+' III КВАРТАЛ '!AA65+'IV КВАРТАЛ и СВОД V-мов и $$ '!AA65</f>
        <v>4</v>
      </c>
      <c r="CP65" s="82">
        <f>' I КВАРТАЛ'!AB65+'II КВАРТАЛ '!AB65+' III КВАРТАЛ '!AB65+'IV КВАРТАЛ и СВОД V-мов и $$ '!AB65</f>
        <v>11</v>
      </c>
      <c r="CQ65" s="106">
        <f>' I КВАРТАЛ'!AC65+'II КВАРТАЛ '!AC65+' III КВАРТАЛ '!AC65+'IV КВАРТАЛ и СВОД V-мов и $$ '!AC65</f>
        <v>6483.9</v>
      </c>
      <c r="CR65" s="49">
        <f>' I КВАРТАЛ'!AD65+'II КВАРТАЛ '!AD65+' III КВАРТАЛ '!AD65+'IV КВАРТАЛ и СВОД V-мов и $$ '!AD65</f>
        <v>1729.04</v>
      </c>
      <c r="CS65" s="49">
        <f>' I КВАРТАЛ'!AE65+'II КВАРТАЛ '!AE65+' III КВАРТАЛ '!AE65+'IV КВАРТАЛ и СВОД V-мов и $$ '!AE65</f>
        <v>4754.8599999999997</v>
      </c>
      <c r="CT65" s="83">
        <f t="shared" si="28"/>
        <v>0</v>
      </c>
      <c r="CU65" s="82">
        <f>' I КВАРТАЛ'!AG65+'II КВАРТАЛ '!AG65+' III КВАРТАЛ '!AG65+'IV КВАРТАЛ и СВОД V-мов и $$ '!AG65</f>
        <v>0</v>
      </c>
      <c r="CV65" s="82">
        <f>' I КВАРТАЛ'!AH65+'II КВАРТАЛ '!AH65+' III КВАРТАЛ '!AH65+'IV КВАРТАЛ и СВОД V-мов и $$ '!AH65</f>
        <v>0</v>
      </c>
      <c r="CW65" s="106">
        <f>' I КВАРТАЛ'!AI65+'II КВАРТАЛ '!AI65+' III КВАРТАЛ '!AI65+'IV КВАРТАЛ и СВОД V-мов и $$ '!AI65</f>
        <v>0</v>
      </c>
      <c r="CX65" s="49">
        <f>' I КВАРТАЛ'!AJ65+'II КВАРТАЛ '!AJ65+' III КВАРТАЛ '!AJ65+'IV КВАРТАЛ и СВОД V-мов и $$ '!AJ65</f>
        <v>0</v>
      </c>
      <c r="CY65" s="49">
        <f>' I КВАРТАЛ'!AK65+'II КВАРТАЛ '!AK65+' III КВАРТАЛ '!AK65+'IV КВАРТАЛ и СВОД V-мов и $$ '!AK65</f>
        <v>0</v>
      </c>
      <c r="CZ65" s="83">
        <f t="shared" si="29"/>
        <v>0</v>
      </c>
      <c r="DA65" s="82">
        <f>' I КВАРТАЛ'!AM65+'II КВАРТАЛ '!AM65+' III КВАРТАЛ '!AM65+'IV КВАРТАЛ и СВОД V-мов и $$ '!AM65</f>
        <v>0</v>
      </c>
      <c r="DB65" s="82">
        <f>' I КВАРТАЛ'!AN65+'II КВАРТАЛ '!AN65+' III КВАРТАЛ '!AN65+'IV КВАРТАЛ и СВОД V-мов и $$ '!AN65</f>
        <v>0</v>
      </c>
      <c r="DC65" s="106">
        <f>' I КВАРТАЛ'!AO65+'II КВАРТАЛ '!AO65+' III КВАРТАЛ '!AO65+'IV КВАРТАЛ и СВОД V-мов и $$ '!AO65</f>
        <v>0</v>
      </c>
      <c r="DD65" s="49">
        <f>' I КВАРТАЛ'!AP65+'II КВАРТАЛ '!AP65+' III КВАРТАЛ '!AP65+'IV КВАРТАЛ и СВОД V-мов и $$ '!AP65</f>
        <v>0</v>
      </c>
      <c r="DE65" s="49">
        <f>' I КВАРТАЛ'!AQ65+'II КВАРТАЛ '!AQ65+' III КВАРТАЛ '!AQ65+'IV КВАРТАЛ и СВОД V-мов и $$ '!AQ65</f>
        <v>0</v>
      </c>
      <c r="DF65" s="83">
        <f t="shared" si="30"/>
        <v>0</v>
      </c>
      <c r="DG65" s="82">
        <f>' I КВАРТАЛ'!AS65+'II КВАРТАЛ '!AS65+' III КВАРТАЛ '!AS65+'IV КВАРТАЛ и СВОД V-мов и $$ '!AS65</f>
        <v>0</v>
      </c>
      <c r="DH65" s="82">
        <f>' I КВАРТАЛ'!AT65+'II КВАРТАЛ '!AT65+' III КВАРТАЛ '!AT65+'IV КВАРТАЛ и СВОД V-мов и $$ '!AT65</f>
        <v>0</v>
      </c>
      <c r="DI65" s="106">
        <f>' I КВАРТАЛ'!AU65+'II КВАРТАЛ '!AU65+' III КВАРТАЛ '!AU65+'IV КВАРТАЛ и СВОД V-мов и $$ '!AU65</f>
        <v>0</v>
      </c>
      <c r="DJ65" s="49">
        <f>' I КВАРТАЛ'!AV65+'II КВАРТАЛ '!AV65+' III КВАРТАЛ '!AV65+'IV КВАРТАЛ и СВОД V-мов и $$ '!AV65</f>
        <v>0</v>
      </c>
      <c r="DK65" s="49">
        <f>' I КВАРТАЛ'!AW65+'II КВАРТАЛ '!AW65+' III КВАРТАЛ '!AW65+'IV КВАРТАЛ и СВОД V-мов и $$ '!AW65</f>
        <v>0</v>
      </c>
      <c r="DL65" s="83">
        <f t="shared" si="31"/>
        <v>0</v>
      </c>
      <c r="DM65" s="82">
        <f>' I КВАРТАЛ'!AY65+'II КВАРТАЛ '!AY65+' III КВАРТАЛ '!AY65+'IV КВАРТАЛ и СВОД V-мов и $$ '!AY65</f>
        <v>0</v>
      </c>
      <c r="DN65" s="82">
        <f>' I КВАРТАЛ'!AZ65+'II КВАРТАЛ '!AZ65+' III КВАРТАЛ '!AZ65+'IV КВАРТАЛ и СВОД V-мов и $$ '!AZ65</f>
        <v>0</v>
      </c>
      <c r="DO65" s="106">
        <f>' I КВАРТАЛ'!BA65+'II КВАРТАЛ '!BA65+' III КВАРТАЛ '!BA65+'IV КВАРТАЛ и СВОД V-мов и $$ '!BA65</f>
        <v>0</v>
      </c>
      <c r="DP65" s="49">
        <f>' I КВАРТАЛ'!BB65+'II КВАРТАЛ '!BB65+' III КВАРТАЛ '!BB65+'IV КВАРТАЛ и СВОД V-мов и $$ '!BB65</f>
        <v>0</v>
      </c>
      <c r="DQ65" s="49">
        <f>' I КВАРТАЛ'!BC65+'II КВАРТАЛ '!BC65+' III КВАРТАЛ '!BC65+'IV КВАРТАЛ и СВОД V-мов и $$ '!BC65</f>
        <v>0</v>
      </c>
      <c r="DR65" s="83">
        <f t="shared" si="32"/>
        <v>0</v>
      </c>
      <c r="DS65" s="82">
        <f>' I КВАРТАЛ'!BE65+'II КВАРТАЛ '!BE65+' III КВАРТАЛ '!BE65+'IV КВАРТАЛ и СВОД V-мов и $$ '!BE65</f>
        <v>0</v>
      </c>
      <c r="DT65" s="82">
        <f>' I КВАРТАЛ'!BF65+'II КВАРТАЛ '!BF65+' III КВАРТАЛ '!BF65+'IV КВАРТАЛ и СВОД V-мов и $$ '!BF65</f>
        <v>0</v>
      </c>
      <c r="DU65" s="106">
        <f>' I КВАРТАЛ'!BG65+'II КВАРТАЛ '!BG65+' III КВАРТАЛ '!BG65+'IV КВАРТАЛ и СВОД V-мов и $$ '!BG65</f>
        <v>0</v>
      </c>
      <c r="DV65" s="49">
        <f>' I КВАРТАЛ'!BH65+'II КВАРТАЛ '!BH65+' III КВАРТАЛ '!BH65+'IV КВАРТАЛ и СВОД V-мов и $$ '!BH65</f>
        <v>0</v>
      </c>
      <c r="DW65" s="49">
        <f>' I КВАРТАЛ'!BI65+'II КВАРТАЛ '!BI65+' III КВАРТАЛ '!BI65+'IV КВАРТАЛ и СВОД V-мов и $$ '!BI65</f>
        <v>0</v>
      </c>
      <c r="DX65" s="35"/>
      <c r="DY65" s="65">
        <f t="shared" si="87"/>
        <v>45</v>
      </c>
      <c r="DZ65" s="90">
        <f t="shared" si="88"/>
        <v>10</v>
      </c>
      <c r="EA65" s="90">
        <f t="shared" si="89"/>
        <v>35</v>
      </c>
      <c r="EB65" s="56">
        <f t="shared" si="33"/>
        <v>8593.8499999999985</v>
      </c>
      <c r="EC65" s="49">
        <f t="shared" si="34"/>
        <v>2151.0299999999997</v>
      </c>
      <c r="ED65" s="49">
        <f t="shared" si="35"/>
        <v>6442.82</v>
      </c>
      <c r="EE65" s="107">
        <f t="shared" si="90"/>
        <v>0</v>
      </c>
      <c r="EF65" s="93">
        <f t="shared" si="36"/>
        <v>45</v>
      </c>
      <c r="EG65" s="94">
        <f t="shared" si="37"/>
        <v>0</v>
      </c>
      <c r="EH65" s="151"/>
      <c r="EI65" s="154"/>
      <c r="EJ65" s="115"/>
    </row>
    <row r="66" spans="1:140" s="33" customFormat="1" ht="15" x14ac:dyDescent="0.25">
      <c r="A66" s="21" t="s">
        <v>109</v>
      </c>
      <c r="B66" s="51"/>
      <c r="C66" s="31"/>
      <c r="D66" s="31"/>
      <c r="E66" s="53"/>
      <c r="F66" s="3"/>
      <c r="G66" s="3"/>
      <c r="H66" s="51"/>
      <c r="I66" s="31"/>
      <c r="J66" s="31"/>
      <c r="K66" s="53"/>
      <c r="L66" s="3"/>
      <c r="M66" s="3"/>
      <c r="N66" s="51"/>
      <c r="O66" s="32"/>
      <c r="P66" s="32"/>
      <c r="Q66" s="53"/>
      <c r="R66" s="32"/>
      <c r="S66" s="32"/>
      <c r="T66" s="51"/>
      <c r="U66" s="31"/>
      <c r="V66" s="31"/>
      <c r="W66" s="53"/>
      <c r="X66" s="3"/>
      <c r="Y66" s="3"/>
      <c r="Z66" s="51"/>
      <c r="AA66" s="31"/>
      <c r="AB66" s="31"/>
      <c r="AC66" s="53"/>
      <c r="AD66" s="3"/>
      <c r="AE66" s="3"/>
      <c r="AF66" s="51"/>
      <c r="AG66" s="31"/>
      <c r="AH66" s="31"/>
      <c r="AI66" s="53"/>
      <c r="AJ66" s="3"/>
      <c r="AK66" s="3"/>
      <c r="AL66" s="51"/>
      <c r="AM66" s="31"/>
      <c r="AN66" s="31"/>
      <c r="AO66" s="53"/>
      <c r="AP66" s="32"/>
      <c r="AQ66" s="32"/>
      <c r="AR66" s="51"/>
      <c r="AS66" s="31"/>
      <c r="AT66" s="31"/>
      <c r="AU66" s="53"/>
      <c r="AV66" s="3"/>
      <c r="AW66" s="3"/>
      <c r="AX66" s="51"/>
      <c r="AY66" s="31"/>
      <c r="AZ66" s="31"/>
      <c r="BA66" s="53"/>
      <c r="BB66" s="32"/>
      <c r="BC66" s="32"/>
      <c r="BD66" s="51">
        <f t="shared" si="142"/>
        <v>375</v>
      </c>
      <c r="BE66" s="31">
        <v>150</v>
      </c>
      <c r="BF66" s="31">
        <v>225</v>
      </c>
      <c r="BG66" s="137">
        <f t="shared" ref="BG66:BG67" si="145">BH66+BI66</f>
        <v>463612.5</v>
      </c>
      <c r="BH66" s="3">
        <v>185445</v>
      </c>
      <c r="BI66" s="3">
        <v>278167.5</v>
      </c>
      <c r="BK66" s="55">
        <f t="shared" si="85"/>
        <v>463612.5</v>
      </c>
      <c r="BL66" s="58">
        <f>' I КВАРТАЛ'!BK66+'II КВАРТАЛ '!BK66+' III КВАРТАЛ '!BK66+'IV КВАРТАЛ и СВОД V-мов и $$ '!BK66</f>
        <v>1854450</v>
      </c>
      <c r="BM66" s="99">
        <v>1854450</v>
      </c>
      <c r="BN66" s="99">
        <f t="shared" si="86"/>
        <v>0</v>
      </c>
      <c r="BO66" s="99"/>
      <c r="BP66" s="83">
        <f t="shared" si="23"/>
        <v>0</v>
      </c>
      <c r="BQ66" s="82">
        <f>' I КВАРТАЛ'!C66+'II КВАРТАЛ '!C66+' III КВАРТАЛ '!C66+'IV КВАРТАЛ и СВОД V-мов и $$ '!C66</f>
        <v>0</v>
      </c>
      <c r="BR66" s="82">
        <f>' I КВАРТАЛ'!D66+'II КВАРТАЛ '!D66+' III КВАРТАЛ '!D66+'IV КВАРТАЛ и СВОД V-мов и $$ '!D66</f>
        <v>0</v>
      </c>
      <c r="BS66" s="106">
        <f>' I КВАРТАЛ'!E66+'II КВАРТАЛ '!E66+' III КВАРТАЛ '!E66+'IV КВАРТАЛ и СВОД V-мов и $$ '!E66</f>
        <v>0</v>
      </c>
      <c r="BT66" s="49">
        <f>' I КВАРТАЛ'!F66+'II КВАРТАЛ '!F66+' III КВАРТАЛ '!F66+'IV КВАРТАЛ и СВОД V-мов и $$ '!F66</f>
        <v>0</v>
      </c>
      <c r="BU66" s="49">
        <f>' I КВАРТАЛ'!G66+'II КВАРТАЛ '!G66+' III КВАРТАЛ '!G66+'IV КВАРТАЛ и СВОД V-мов и $$ '!G66</f>
        <v>0</v>
      </c>
      <c r="BV66" s="83">
        <f t="shared" si="24"/>
        <v>0</v>
      </c>
      <c r="BW66" s="82">
        <f>' I КВАРТАЛ'!I66+'II КВАРТАЛ '!I66+' III КВАРТАЛ '!I66+'IV КВАРТАЛ и СВОД V-мов и $$ '!I66</f>
        <v>0</v>
      </c>
      <c r="BX66" s="82">
        <f>' I КВАРТАЛ'!J66+'II КВАРТАЛ '!J66+' III КВАРТАЛ '!J66+'IV КВАРТАЛ и СВОД V-мов и $$ '!J66</f>
        <v>0</v>
      </c>
      <c r="BY66" s="106">
        <f>' I КВАРТАЛ'!K66+'II КВАРТАЛ '!K66+' III КВАРТАЛ '!K66+'IV КВАРТАЛ и СВОД V-мов и $$ '!K66</f>
        <v>0</v>
      </c>
      <c r="BZ66" s="49">
        <f>' I КВАРТАЛ'!L66+'II КВАРТАЛ '!L66+' III КВАРТАЛ '!L66+'IV КВАРТАЛ и СВОД V-мов и $$ '!L66</f>
        <v>0</v>
      </c>
      <c r="CA66" s="49">
        <f>' I КВАРТАЛ'!M66+'II КВАРТАЛ '!M66+' III КВАРТАЛ '!M66+'IV КВАРТАЛ и СВОД V-мов и $$ '!M66</f>
        <v>0</v>
      </c>
      <c r="CB66" s="83">
        <f t="shared" si="25"/>
        <v>0</v>
      </c>
      <c r="CC66" s="82">
        <f>' I КВАРТАЛ'!O66+'II КВАРТАЛ '!O66+' III КВАРТАЛ '!O66+'IV КВАРТАЛ и СВОД V-мов и $$ '!O66</f>
        <v>0</v>
      </c>
      <c r="CD66" s="82">
        <f>' I КВАРТАЛ'!P66+'II КВАРТАЛ '!P66+' III КВАРТАЛ '!P66+'IV КВАРТАЛ и СВОД V-мов и $$ '!P66</f>
        <v>0</v>
      </c>
      <c r="CE66" s="106">
        <f>' I КВАРТАЛ'!Q66+'II КВАРТАЛ '!Q66+' III КВАРТАЛ '!Q66+'IV КВАРТАЛ и СВОД V-мов и $$ '!Q66</f>
        <v>0</v>
      </c>
      <c r="CF66" s="49">
        <f>' I КВАРТАЛ'!R66+'II КВАРТАЛ '!R66+' III КВАРТАЛ '!R66+'IV КВАРТАЛ и СВОД V-мов и $$ '!R66</f>
        <v>0</v>
      </c>
      <c r="CG66" s="49">
        <f>' I КВАРТАЛ'!S66+'II КВАРТАЛ '!S66+' III КВАРТАЛ '!S66+'IV КВАРТАЛ и СВОД V-мов и $$ '!S66</f>
        <v>0</v>
      </c>
      <c r="CH66" s="83">
        <f t="shared" si="26"/>
        <v>0</v>
      </c>
      <c r="CI66" s="82">
        <f>' I КВАРТАЛ'!U66+'II КВАРТАЛ '!U66+' III КВАРТАЛ '!U66+'IV КВАРТАЛ и СВОД V-мов и $$ '!U66</f>
        <v>0</v>
      </c>
      <c r="CJ66" s="82">
        <f>' I КВАРТАЛ'!V66+'II КВАРТАЛ '!V66+' III КВАРТАЛ '!V66+'IV КВАРТАЛ и СВОД V-мов и $$ '!V66</f>
        <v>0</v>
      </c>
      <c r="CK66" s="106">
        <f>' I КВАРТАЛ'!W66+'II КВАРТАЛ '!W66+' III КВАРТАЛ '!W66+'IV КВАРТАЛ и СВОД V-мов и $$ '!W66</f>
        <v>0</v>
      </c>
      <c r="CL66" s="49">
        <f>' I КВАРТАЛ'!X66+'II КВАРТАЛ '!X66+' III КВАРТАЛ '!X66+'IV КВАРТАЛ и СВОД V-мов и $$ '!X66</f>
        <v>0</v>
      </c>
      <c r="CM66" s="49">
        <f>' I КВАРТАЛ'!Y66+'II КВАРТАЛ '!Y66+' III КВАРТАЛ '!Y66+'IV КВАРТАЛ и СВОД V-мов и $$ '!Y66</f>
        <v>0</v>
      </c>
      <c r="CN66" s="83">
        <f t="shared" si="27"/>
        <v>0</v>
      </c>
      <c r="CO66" s="82">
        <f>' I КВАРТАЛ'!AA66+'II КВАРТАЛ '!AA66+' III КВАРТАЛ '!AA66+'IV КВАРТАЛ и СВОД V-мов и $$ '!AA66</f>
        <v>0</v>
      </c>
      <c r="CP66" s="82">
        <f>' I КВАРТАЛ'!AB66+'II КВАРТАЛ '!AB66+' III КВАРТАЛ '!AB66+'IV КВАРТАЛ и СВОД V-мов и $$ '!AB66</f>
        <v>0</v>
      </c>
      <c r="CQ66" s="106">
        <f>' I КВАРТАЛ'!AC66+'II КВАРТАЛ '!AC66+' III КВАРТАЛ '!AC66+'IV КВАРТАЛ и СВОД V-мов и $$ '!AC66</f>
        <v>0</v>
      </c>
      <c r="CR66" s="49">
        <f>' I КВАРТАЛ'!AD66+'II КВАРТАЛ '!AD66+' III КВАРТАЛ '!AD66+'IV КВАРТАЛ и СВОД V-мов и $$ '!AD66</f>
        <v>0</v>
      </c>
      <c r="CS66" s="49">
        <f>' I КВАРТАЛ'!AE66+'II КВАРТАЛ '!AE66+' III КВАРТАЛ '!AE66+'IV КВАРТАЛ и СВОД V-мов и $$ '!AE66</f>
        <v>0</v>
      </c>
      <c r="CT66" s="83">
        <f t="shared" si="28"/>
        <v>0</v>
      </c>
      <c r="CU66" s="82">
        <f>' I КВАРТАЛ'!AG66+'II КВАРТАЛ '!AG66+' III КВАРТАЛ '!AG66+'IV КВАРТАЛ и СВОД V-мов и $$ '!AG66</f>
        <v>0</v>
      </c>
      <c r="CV66" s="82">
        <f>' I КВАРТАЛ'!AH66+'II КВАРТАЛ '!AH66+' III КВАРТАЛ '!AH66+'IV КВАРТАЛ и СВОД V-мов и $$ '!AH66</f>
        <v>0</v>
      </c>
      <c r="CW66" s="106">
        <f>' I КВАРТАЛ'!AI66+'II КВАРТАЛ '!AI66+' III КВАРТАЛ '!AI66+'IV КВАРТАЛ и СВОД V-мов и $$ '!AI66</f>
        <v>0</v>
      </c>
      <c r="CX66" s="49">
        <f>' I КВАРТАЛ'!AJ66+'II КВАРТАЛ '!AJ66+' III КВАРТАЛ '!AJ66+'IV КВАРТАЛ и СВОД V-мов и $$ '!AJ66</f>
        <v>0</v>
      </c>
      <c r="CY66" s="49">
        <f>' I КВАРТАЛ'!AK66+'II КВАРТАЛ '!AK66+' III КВАРТАЛ '!AK66+'IV КВАРТАЛ и СВОД V-мов и $$ '!AK66</f>
        <v>0</v>
      </c>
      <c r="CZ66" s="83">
        <f t="shared" si="29"/>
        <v>0</v>
      </c>
      <c r="DA66" s="82">
        <f>' I КВАРТАЛ'!AM66+'II КВАРТАЛ '!AM66+' III КВАРТАЛ '!AM66+'IV КВАРТАЛ и СВОД V-мов и $$ '!AM66</f>
        <v>0</v>
      </c>
      <c r="DB66" s="82">
        <f>' I КВАРТАЛ'!AN66+'II КВАРТАЛ '!AN66+' III КВАРТАЛ '!AN66+'IV КВАРТАЛ и СВОД V-мов и $$ '!AN66</f>
        <v>0</v>
      </c>
      <c r="DC66" s="106">
        <f>' I КВАРТАЛ'!AO66+'II КВАРТАЛ '!AO66+' III КВАРТАЛ '!AO66+'IV КВАРТАЛ и СВОД V-мов и $$ '!AO66</f>
        <v>0</v>
      </c>
      <c r="DD66" s="49">
        <f>' I КВАРТАЛ'!AP66+'II КВАРТАЛ '!AP66+' III КВАРТАЛ '!AP66+'IV КВАРТАЛ и СВОД V-мов и $$ '!AP66</f>
        <v>0</v>
      </c>
      <c r="DE66" s="49">
        <f>' I КВАРТАЛ'!AQ66+'II КВАРТАЛ '!AQ66+' III КВАРТАЛ '!AQ66+'IV КВАРТАЛ и СВОД V-мов и $$ '!AQ66</f>
        <v>0</v>
      </c>
      <c r="DF66" s="83">
        <f t="shared" si="30"/>
        <v>0</v>
      </c>
      <c r="DG66" s="82">
        <f>' I КВАРТАЛ'!AS66+'II КВАРТАЛ '!AS66+' III КВАРТАЛ '!AS66+'IV КВАРТАЛ и СВОД V-мов и $$ '!AS66</f>
        <v>0</v>
      </c>
      <c r="DH66" s="82">
        <f>' I КВАРТАЛ'!AT66+'II КВАРТАЛ '!AT66+' III КВАРТАЛ '!AT66+'IV КВАРТАЛ и СВОД V-мов и $$ '!AT66</f>
        <v>0</v>
      </c>
      <c r="DI66" s="106">
        <f>' I КВАРТАЛ'!AU66+'II КВАРТАЛ '!AU66+' III КВАРТАЛ '!AU66+'IV КВАРТАЛ и СВОД V-мов и $$ '!AU66</f>
        <v>0</v>
      </c>
      <c r="DJ66" s="49">
        <f>' I КВАРТАЛ'!AV66+'II КВАРТАЛ '!AV66+' III КВАРТАЛ '!AV66+'IV КВАРТАЛ и СВОД V-мов и $$ '!AV66</f>
        <v>0</v>
      </c>
      <c r="DK66" s="49">
        <f>' I КВАРТАЛ'!AW66+'II КВАРТАЛ '!AW66+' III КВАРТАЛ '!AW66+'IV КВАРТАЛ и СВОД V-мов и $$ '!AW66</f>
        <v>0</v>
      </c>
      <c r="DL66" s="83">
        <f t="shared" si="31"/>
        <v>0</v>
      </c>
      <c r="DM66" s="82">
        <f>' I КВАРТАЛ'!AY66+'II КВАРТАЛ '!AY66+' III КВАРТАЛ '!AY66+'IV КВАРТАЛ и СВОД V-мов и $$ '!AY66</f>
        <v>0</v>
      </c>
      <c r="DN66" s="82">
        <f>' I КВАРТАЛ'!AZ66+'II КВАРТАЛ '!AZ66+' III КВАРТАЛ '!AZ66+'IV КВАРТАЛ и СВОД V-мов и $$ '!AZ66</f>
        <v>0</v>
      </c>
      <c r="DO66" s="106">
        <f>' I КВАРТАЛ'!BA66+'II КВАРТАЛ '!BA66+' III КВАРТАЛ '!BA66+'IV КВАРТАЛ и СВОД V-мов и $$ '!BA66</f>
        <v>0</v>
      </c>
      <c r="DP66" s="49">
        <f>' I КВАРТАЛ'!BB66+'II КВАРТАЛ '!BB66+' III КВАРТАЛ '!BB66+'IV КВАРТАЛ и СВОД V-мов и $$ '!BB66</f>
        <v>0</v>
      </c>
      <c r="DQ66" s="49">
        <f>' I КВАРТАЛ'!BC66+'II КВАРТАЛ '!BC66+' III КВАРТАЛ '!BC66+'IV КВАРТАЛ и СВОД V-мов и $$ '!BC66</f>
        <v>0</v>
      </c>
      <c r="DR66" s="83">
        <f t="shared" si="32"/>
        <v>1500</v>
      </c>
      <c r="DS66" s="82">
        <f>' I КВАРТАЛ'!BE66+'II КВАРТАЛ '!BE66+' III КВАРТАЛ '!BE66+'IV КВАРТАЛ и СВОД V-мов и $$ '!BE66</f>
        <v>600</v>
      </c>
      <c r="DT66" s="82">
        <f>' I КВАРТАЛ'!BF66+'II КВАРТАЛ '!BF66+' III КВАРТАЛ '!BF66+'IV КВАРТАЛ и СВОД V-мов и $$ '!BF66</f>
        <v>900</v>
      </c>
      <c r="DU66" s="106">
        <f>' I КВАРТАЛ'!BG66+'II КВАРТАЛ '!BG66+' III КВАРТАЛ '!BG66+'IV КВАРТАЛ и СВОД V-мов и $$ '!BG66</f>
        <v>1854450</v>
      </c>
      <c r="DV66" s="49">
        <f>' I КВАРТАЛ'!BH66+'II КВАРТАЛ '!BH66+' III КВАРТАЛ '!BH66+'IV КВАРТАЛ и СВОД V-мов и $$ '!BH66</f>
        <v>741780</v>
      </c>
      <c r="DW66" s="49">
        <f>' I КВАРТАЛ'!BI66+'II КВАРТАЛ '!BI66+' III КВАРТАЛ '!BI66+'IV КВАРТАЛ и СВОД V-мов и $$ '!BI66</f>
        <v>1112670</v>
      </c>
      <c r="DX66" s="35"/>
      <c r="DY66" s="65">
        <f t="shared" si="87"/>
        <v>1500</v>
      </c>
      <c r="DZ66" s="90">
        <f t="shared" si="88"/>
        <v>600</v>
      </c>
      <c r="EA66" s="90">
        <f t="shared" si="89"/>
        <v>900</v>
      </c>
      <c r="EB66" s="56">
        <f t="shared" si="33"/>
        <v>1854450</v>
      </c>
      <c r="EC66" s="49">
        <f t="shared" si="34"/>
        <v>741780</v>
      </c>
      <c r="ED66" s="49">
        <f t="shared" si="35"/>
        <v>1112670</v>
      </c>
      <c r="EE66" s="107">
        <f t="shared" si="90"/>
        <v>0</v>
      </c>
      <c r="EF66" s="93">
        <f t="shared" si="36"/>
        <v>1500</v>
      </c>
      <c r="EG66" s="94">
        <f t="shared" si="37"/>
        <v>0</v>
      </c>
      <c r="EH66" s="151"/>
      <c r="EI66" s="155"/>
      <c r="EJ66" s="151"/>
    </row>
    <row r="67" spans="1:140" s="33" customFormat="1" ht="15" x14ac:dyDescent="0.25">
      <c r="A67" s="21" t="s">
        <v>110</v>
      </c>
      <c r="B67" s="51"/>
      <c r="C67" s="31"/>
      <c r="D67" s="31"/>
      <c r="E67" s="53"/>
      <c r="F67" s="3"/>
      <c r="G67" s="3"/>
      <c r="H67" s="51"/>
      <c r="I67" s="32"/>
      <c r="J67" s="32"/>
      <c r="K67" s="53"/>
      <c r="L67" s="32"/>
      <c r="M67" s="32"/>
      <c r="N67" s="51"/>
      <c r="O67" s="32"/>
      <c r="P67" s="32"/>
      <c r="Q67" s="53"/>
      <c r="R67" s="32"/>
      <c r="S67" s="32"/>
      <c r="T67" s="51"/>
      <c r="U67" s="31"/>
      <c r="V67" s="31"/>
      <c r="W67" s="53"/>
      <c r="X67" s="32"/>
      <c r="Y67" s="32"/>
      <c r="Z67" s="51"/>
      <c r="AA67" s="31"/>
      <c r="AB67" s="31"/>
      <c r="AC67" s="53"/>
      <c r="AD67" s="32"/>
      <c r="AE67" s="32"/>
      <c r="AF67" s="51"/>
      <c r="AG67" s="31"/>
      <c r="AH67" s="31"/>
      <c r="AI67" s="53"/>
      <c r="AJ67" s="3"/>
      <c r="AK67" s="3"/>
      <c r="AL67" s="51"/>
      <c r="AM67" s="31"/>
      <c r="AN67" s="31"/>
      <c r="AO67" s="53"/>
      <c r="AP67" s="32"/>
      <c r="AQ67" s="32"/>
      <c r="AR67" s="51"/>
      <c r="AS67" s="31"/>
      <c r="AT67" s="31"/>
      <c r="AU67" s="53"/>
      <c r="AV67" s="32"/>
      <c r="AW67" s="32"/>
      <c r="AX67" s="51"/>
      <c r="AY67" s="31"/>
      <c r="AZ67" s="31"/>
      <c r="BA67" s="53"/>
      <c r="BB67" s="32"/>
      <c r="BC67" s="32"/>
      <c r="BD67" s="51">
        <f t="shared" si="142"/>
        <v>372</v>
      </c>
      <c r="BE67" s="31">
        <v>149</v>
      </c>
      <c r="BF67" s="31">
        <v>223</v>
      </c>
      <c r="BG67" s="137">
        <f t="shared" si="145"/>
        <v>605261.73</v>
      </c>
      <c r="BH67" s="3">
        <v>242430.1</v>
      </c>
      <c r="BI67" s="3">
        <v>362831.63</v>
      </c>
      <c r="BK67" s="55">
        <f t="shared" si="85"/>
        <v>605261.73</v>
      </c>
      <c r="BL67" s="58">
        <f>' I КВАРТАЛ'!BK67+'II КВАРТАЛ '!BK67+' III КВАРТАЛ '!BK67+'IV КВАРТАЛ и СВОД V-мов и $$ '!BK67</f>
        <v>2444748</v>
      </c>
      <c r="BM67" s="99">
        <v>2444748</v>
      </c>
      <c r="BN67" s="99">
        <f t="shared" si="86"/>
        <v>0</v>
      </c>
      <c r="BO67" s="99"/>
      <c r="BP67" s="83">
        <f t="shared" si="23"/>
        <v>0</v>
      </c>
      <c r="BQ67" s="82">
        <f>' I КВАРТАЛ'!C67+'II КВАРТАЛ '!C67+' III КВАРТАЛ '!C67+'IV КВАРТАЛ и СВОД V-мов и $$ '!C67</f>
        <v>0</v>
      </c>
      <c r="BR67" s="82">
        <f>' I КВАРТАЛ'!D67+'II КВАРТАЛ '!D67+' III КВАРТАЛ '!D67+'IV КВАРТАЛ и СВОД V-мов и $$ '!D67</f>
        <v>0</v>
      </c>
      <c r="BS67" s="106">
        <f>' I КВАРТАЛ'!E67+'II КВАРТАЛ '!E67+' III КВАРТАЛ '!E67+'IV КВАРТАЛ и СВОД V-мов и $$ '!E67</f>
        <v>0</v>
      </c>
      <c r="BT67" s="49">
        <f>' I КВАРТАЛ'!F67+'II КВАРТАЛ '!F67+' III КВАРТАЛ '!F67+'IV КВАРТАЛ и СВОД V-мов и $$ '!F67</f>
        <v>0</v>
      </c>
      <c r="BU67" s="49">
        <f>' I КВАРТАЛ'!G67+'II КВАРТАЛ '!G67+' III КВАРТАЛ '!G67+'IV КВАРТАЛ и СВОД V-мов и $$ '!G67</f>
        <v>0</v>
      </c>
      <c r="BV67" s="83">
        <f t="shared" si="24"/>
        <v>0</v>
      </c>
      <c r="BW67" s="82">
        <f>' I КВАРТАЛ'!I67+'II КВАРТАЛ '!I67+' III КВАРТАЛ '!I67+'IV КВАРТАЛ и СВОД V-мов и $$ '!I67</f>
        <v>0</v>
      </c>
      <c r="BX67" s="82">
        <f>' I КВАРТАЛ'!J67+'II КВАРТАЛ '!J67+' III КВАРТАЛ '!J67+'IV КВАРТАЛ и СВОД V-мов и $$ '!J67</f>
        <v>0</v>
      </c>
      <c r="BY67" s="106">
        <f>' I КВАРТАЛ'!K67+'II КВАРТАЛ '!K67+' III КВАРТАЛ '!K67+'IV КВАРТАЛ и СВОД V-мов и $$ '!K67</f>
        <v>0</v>
      </c>
      <c r="BZ67" s="49">
        <f>' I КВАРТАЛ'!L67+'II КВАРТАЛ '!L67+' III КВАРТАЛ '!L67+'IV КВАРТАЛ и СВОД V-мов и $$ '!L67</f>
        <v>0</v>
      </c>
      <c r="CA67" s="49">
        <f>' I КВАРТАЛ'!M67+'II КВАРТАЛ '!M67+' III КВАРТАЛ '!M67+'IV КВАРТАЛ и СВОД V-мов и $$ '!M67</f>
        <v>0</v>
      </c>
      <c r="CB67" s="83">
        <f t="shared" si="25"/>
        <v>0</v>
      </c>
      <c r="CC67" s="82">
        <f>' I КВАРТАЛ'!O67+'II КВАРТАЛ '!O67+' III КВАРТАЛ '!O67+'IV КВАРТАЛ и СВОД V-мов и $$ '!O67</f>
        <v>0</v>
      </c>
      <c r="CD67" s="82">
        <f>' I КВАРТАЛ'!P67+'II КВАРТАЛ '!P67+' III КВАРТАЛ '!P67+'IV КВАРТАЛ и СВОД V-мов и $$ '!P67</f>
        <v>0</v>
      </c>
      <c r="CE67" s="106">
        <f>' I КВАРТАЛ'!Q67+'II КВАРТАЛ '!Q67+' III КВАРТАЛ '!Q67+'IV КВАРТАЛ и СВОД V-мов и $$ '!Q67</f>
        <v>0</v>
      </c>
      <c r="CF67" s="49">
        <f>' I КВАРТАЛ'!R67+'II КВАРТАЛ '!R67+' III КВАРТАЛ '!R67+'IV КВАРТАЛ и СВОД V-мов и $$ '!R67</f>
        <v>0</v>
      </c>
      <c r="CG67" s="49">
        <f>' I КВАРТАЛ'!S67+'II КВАРТАЛ '!S67+' III КВАРТАЛ '!S67+'IV КВАРТАЛ и СВОД V-мов и $$ '!S67</f>
        <v>0</v>
      </c>
      <c r="CH67" s="83">
        <f t="shared" si="26"/>
        <v>0</v>
      </c>
      <c r="CI67" s="82">
        <f>' I КВАРТАЛ'!U67+'II КВАРТАЛ '!U67+' III КВАРТАЛ '!U67+'IV КВАРТАЛ и СВОД V-мов и $$ '!U67</f>
        <v>0</v>
      </c>
      <c r="CJ67" s="82">
        <f>' I КВАРТАЛ'!V67+'II КВАРТАЛ '!V67+' III КВАРТАЛ '!V67+'IV КВАРТАЛ и СВОД V-мов и $$ '!V67</f>
        <v>0</v>
      </c>
      <c r="CK67" s="106">
        <f>' I КВАРТАЛ'!W67+'II КВАРТАЛ '!W67+' III КВАРТАЛ '!W67+'IV КВАРТАЛ и СВОД V-мов и $$ '!W67</f>
        <v>0</v>
      </c>
      <c r="CL67" s="49">
        <f>' I КВАРТАЛ'!X67+'II КВАРТАЛ '!X67+' III КВАРТАЛ '!X67+'IV КВАРТАЛ и СВОД V-мов и $$ '!X67</f>
        <v>0</v>
      </c>
      <c r="CM67" s="49">
        <f>' I КВАРТАЛ'!Y67+'II КВАРТАЛ '!Y67+' III КВАРТАЛ '!Y67+'IV КВАРТАЛ и СВОД V-мов и $$ '!Y67</f>
        <v>0</v>
      </c>
      <c r="CN67" s="83">
        <f t="shared" si="27"/>
        <v>0</v>
      </c>
      <c r="CO67" s="82">
        <f>' I КВАРТАЛ'!AA67+'II КВАРТАЛ '!AA67+' III КВАРТАЛ '!AA67+'IV КВАРТАЛ и СВОД V-мов и $$ '!AA67</f>
        <v>0</v>
      </c>
      <c r="CP67" s="82">
        <f>' I КВАРТАЛ'!AB67+'II КВАРТАЛ '!AB67+' III КВАРТАЛ '!AB67+'IV КВАРТАЛ и СВОД V-мов и $$ '!AB67</f>
        <v>0</v>
      </c>
      <c r="CQ67" s="106">
        <f>' I КВАРТАЛ'!AC67+'II КВАРТАЛ '!AC67+' III КВАРТАЛ '!AC67+'IV КВАРТАЛ и СВОД V-мов и $$ '!AC67</f>
        <v>0</v>
      </c>
      <c r="CR67" s="49">
        <f>' I КВАРТАЛ'!AD67+'II КВАРТАЛ '!AD67+' III КВАРТАЛ '!AD67+'IV КВАРТАЛ и СВОД V-мов и $$ '!AD67</f>
        <v>0</v>
      </c>
      <c r="CS67" s="49">
        <f>' I КВАРТАЛ'!AE67+'II КВАРТАЛ '!AE67+' III КВАРТАЛ '!AE67+'IV КВАРТАЛ и СВОД V-мов и $$ '!AE67</f>
        <v>0</v>
      </c>
      <c r="CT67" s="83">
        <f t="shared" si="28"/>
        <v>0</v>
      </c>
      <c r="CU67" s="82">
        <f>' I КВАРТАЛ'!AG67+'II КВАРТАЛ '!AG67+' III КВАРТАЛ '!AG67+'IV КВАРТАЛ и СВОД V-мов и $$ '!AG67</f>
        <v>0</v>
      </c>
      <c r="CV67" s="82">
        <f>' I КВАРТАЛ'!AH67+'II КВАРТАЛ '!AH67+' III КВАРТАЛ '!AH67+'IV КВАРТАЛ и СВОД V-мов и $$ '!AH67</f>
        <v>0</v>
      </c>
      <c r="CW67" s="106">
        <f>' I КВАРТАЛ'!AI67+'II КВАРТАЛ '!AI67+' III КВАРТАЛ '!AI67+'IV КВАРТАЛ и СВОД V-мов и $$ '!AI67</f>
        <v>0</v>
      </c>
      <c r="CX67" s="49">
        <f>' I КВАРТАЛ'!AJ67+'II КВАРТАЛ '!AJ67+' III КВАРТАЛ '!AJ67+'IV КВАРТАЛ и СВОД V-мов и $$ '!AJ67</f>
        <v>0</v>
      </c>
      <c r="CY67" s="49">
        <f>' I КВАРТАЛ'!AK67+'II КВАРТАЛ '!AK67+' III КВАРТАЛ '!AK67+'IV КВАРТАЛ и СВОД V-мов и $$ '!AK67</f>
        <v>0</v>
      </c>
      <c r="CZ67" s="83">
        <f t="shared" si="29"/>
        <v>0</v>
      </c>
      <c r="DA67" s="82">
        <f>' I КВАРТАЛ'!AM67+'II КВАРТАЛ '!AM67+' III КВАРТАЛ '!AM67+'IV КВАРТАЛ и СВОД V-мов и $$ '!AM67</f>
        <v>0</v>
      </c>
      <c r="DB67" s="82">
        <f>' I КВАРТАЛ'!AN67+'II КВАРТАЛ '!AN67+' III КВАРТАЛ '!AN67+'IV КВАРТАЛ и СВОД V-мов и $$ '!AN67</f>
        <v>0</v>
      </c>
      <c r="DC67" s="106">
        <f>' I КВАРТАЛ'!AO67+'II КВАРТАЛ '!AO67+' III КВАРТАЛ '!AO67+'IV КВАРТАЛ и СВОД V-мов и $$ '!AO67</f>
        <v>0</v>
      </c>
      <c r="DD67" s="49">
        <f>' I КВАРТАЛ'!AP67+'II КВАРТАЛ '!AP67+' III КВАРТАЛ '!AP67+'IV КВАРТАЛ и СВОД V-мов и $$ '!AP67</f>
        <v>0</v>
      </c>
      <c r="DE67" s="49">
        <f>' I КВАРТАЛ'!AQ67+'II КВАРТАЛ '!AQ67+' III КВАРТАЛ '!AQ67+'IV КВАРТАЛ и СВОД V-мов и $$ '!AQ67</f>
        <v>0</v>
      </c>
      <c r="DF67" s="83">
        <f t="shared" si="30"/>
        <v>0</v>
      </c>
      <c r="DG67" s="82">
        <f>' I КВАРТАЛ'!AS67+'II КВАРТАЛ '!AS67+' III КВАРТАЛ '!AS67+'IV КВАРТАЛ и СВОД V-мов и $$ '!AS67</f>
        <v>0</v>
      </c>
      <c r="DH67" s="82">
        <f>' I КВАРТАЛ'!AT67+'II КВАРТАЛ '!AT67+' III КВАРТАЛ '!AT67+'IV КВАРТАЛ и СВОД V-мов и $$ '!AT67</f>
        <v>0</v>
      </c>
      <c r="DI67" s="106">
        <f>' I КВАРТАЛ'!AU67+'II КВАРТАЛ '!AU67+' III КВАРТАЛ '!AU67+'IV КВАРТАЛ и СВОД V-мов и $$ '!AU67</f>
        <v>0</v>
      </c>
      <c r="DJ67" s="49">
        <f>' I КВАРТАЛ'!AV67+'II КВАРТАЛ '!AV67+' III КВАРТАЛ '!AV67+'IV КВАРТАЛ и СВОД V-мов и $$ '!AV67</f>
        <v>0</v>
      </c>
      <c r="DK67" s="49">
        <f>' I КВАРТАЛ'!AW67+'II КВАРТАЛ '!AW67+' III КВАРТАЛ '!AW67+'IV КВАРТАЛ и СВОД V-мов и $$ '!AW67</f>
        <v>0</v>
      </c>
      <c r="DL67" s="83">
        <f t="shared" si="31"/>
        <v>0</v>
      </c>
      <c r="DM67" s="82">
        <f>' I КВАРТАЛ'!AY67+'II КВАРТАЛ '!AY67+' III КВАРТАЛ '!AY67+'IV КВАРТАЛ и СВОД V-мов и $$ '!AY67</f>
        <v>0</v>
      </c>
      <c r="DN67" s="82">
        <f>' I КВАРТАЛ'!AZ67+'II КВАРТАЛ '!AZ67+' III КВАРТАЛ '!AZ67+'IV КВАРТАЛ и СВОД V-мов и $$ '!AZ67</f>
        <v>0</v>
      </c>
      <c r="DO67" s="106">
        <f>' I КВАРТАЛ'!BA67+'II КВАРТАЛ '!BA67+' III КВАРТАЛ '!BA67+'IV КВАРТАЛ и СВОД V-мов и $$ '!BA67</f>
        <v>0</v>
      </c>
      <c r="DP67" s="49">
        <f>' I КВАРТАЛ'!BB67+'II КВАРТАЛ '!BB67+' III КВАРТАЛ '!BB67+'IV КВАРТАЛ и СВОД V-мов и $$ '!BB67</f>
        <v>0</v>
      </c>
      <c r="DQ67" s="49">
        <f>' I КВАРТАЛ'!BC67+'II КВАРТАЛ '!BC67+' III КВАРТАЛ '!BC67+'IV КВАРТАЛ и СВОД V-мов и $$ '!BC67</f>
        <v>0</v>
      </c>
      <c r="DR67" s="83">
        <f t="shared" si="32"/>
        <v>1500</v>
      </c>
      <c r="DS67" s="82">
        <f>' I КВАРТАЛ'!BE67+'II КВАРТАЛ '!BE67+' III КВАРТАЛ '!BE67+'IV КВАРТАЛ и СВОД V-мов и $$ '!BE67</f>
        <v>600</v>
      </c>
      <c r="DT67" s="82">
        <f>' I КВАРТАЛ'!BF67+'II КВАРТАЛ '!BF67+' III КВАРТАЛ '!BF67+'IV КВАРТАЛ и СВОД V-мов и $$ '!BF67</f>
        <v>900</v>
      </c>
      <c r="DU67" s="106">
        <f>' I КВАРТАЛ'!BG67+'II КВАРТАЛ '!BG67+' III КВАРТАЛ '!BG67+'IV КВАРТАЛ и СВОД V-мов и $$ '!BG67</f>
        <v>2444748</v>
      </c>
      <c r="DV67" s="49">
        <f>' I КВАРТАЛ'!BH67+'II КВАРТАЛ '!BH67+' III КВАРТАЛ '!BH67+'IV КВАРТАЛ и СВОД V-мов и $$ '!BH67</f>
        <v>977898.57</v>
      </c>
      <c r="DW67" s="49">
        <f>' I КВАРТАЛ'!BI67+'II КВАРТАЛ '!BI67+' III КВАРТАЛ '!BI67+'IV КВАРТАЛ и СВОД V-мов и $$ '!BI67</f>
        <v>1466849.4300000002</v>
      </c>
      <c r="DX67" s="35"/>
      <c r="DY67" s="65">
        <f t="shared" si="87"/>
        <v>1500</v>
      </c>
      <c r="DZ67" s="90">
        <f t="shared" si="88"/>
        <v>600</v>
      </c>
      <c r="EA67" s="90">
        <f t="shared" si="89"/>
        <v>900</v>
      </c>
      <c r="EB67" s="56">
        <f t="shared" si="33"/>
        <v>2444748</v>
      </c>
      <c r="EC67" s="49">
        <f t="shared" si="34"/>
        <v>977898.57</v>
      </c>
      <c r="ED67" s="49">
        <f t="shared" si="35"/>
        <v>1466849.4300000002</v>
      </c>
      <c r="EE67" s="107">
        <f t="shared" si="90"/>
        <v>0</v>
      </c>
      <c r="EF67" s="93">
        <f t="shared" si="36"/>
        <v>1500</v>
      </c>
      <c r="EG67" s="94">
        <f t="shared" si="37"/>
        <v>0</v>
      </c>
      <c r="EH67" s="151"/>
      <c r="EI67" s="152"/>
      <c r="EJ67" s="151"/>
    </row>
    <row r="68" spans="1:140" s="33" customFormat="1" ht="15" x14ac:dyDescent="0.25">
      <c r="A68" s="21" t="s">
        <v>31</v>
      </c>
      <c r="B68" s="51"/>
      <c r="C68" s="31"/>
      <c r="D68" s="31"/>
      <c r="E68" s="53"/>
      <c r="F68" s="3"/>
      <c r="G68" s="3"/>
      <c r="H68" s="51">
        <f t="shared" si="49"/>
        <v>1650</v>
      </c>
      <c r="I68" s="148">
        <v>174</v>
      </c>
      <c r="J68" s="148">
        <v>1476</v>
      </c>
      <c r="K68" s="137">
        <f t="shared" ref="K68:K69" si="146">L68+M68</f>
        <v>522985.5</v>
      </c>
      <c r="L68" s="3">
        <v>55151.199999999997</v>
      </c>
      <c r="M68" s="3">
        <v>467834.3</v>
      </c>
      <c r="N68" s="51"/>
      <c r="O68" s="32"/>
      <c r="P68" s="32"/>
      <c r="Q68" s="53"/>
      <c r="R68" s="32"/>
      <c r="S68" s="32"/>
      <c r="T68" s="51"/>
      <c r="U68" s="31"/>
      <c r="V68" s="31"/>
      <c r="W68" s="53"/>
      <c r="X68" s="3"/>
      <c r="Y68" s="3"/>
      <c r="Z68" s="51">
        <f t="shared" si="45"/>
        <v>1350</v>
      </c>
      <c r="AA68" s="148">
        <v>331</v>
      </c>
      <c r="AB68" s="148">
        <v>1019</v>
      </c>
      <c r="AC68" s="137">
        <f t="shared" ref="AC68:AC72" si="147">AD68+AE68</f>
        <v>1062315</v>
      </c>
      <c r="AD68" s="3">
        <v>260463.9</v>
      </c>
      <c r="AE68" s="3">
        <v>801851.1</v>
      </c>
      <c r="AF68" s="51"/>
      <c r="AG68" s="31"/>
      <c r="AH68" s="31"/>
      <c r="AI68" s="53"/>
      <c r="AJ68" s="3"/>
      <c r="AK68" s="3"/>
      <c r="AL68" s="51"/>
      <c r="AM68" s="31"/>
      <c r="AN68" s="31"/>
      <c r="AO68" s="53"/>
      <c r="AP68" s="3"/>
      <c r="AQ68" s="3"/>
      <c r="AR68" s="51"/>
      <c r="AS68" s="31"/>
      <c r="AT68" s="31"/>
      <c r="AU68" s="53"/>
      <c r="AV68" s="3"/>
      <c r="AW68" s="3"/>
      <c r="AX68" s="51"/>
      <c r="AY68" s="31"/>
      <c r="AZ68" s="31"/>
      <c r="BA68" s="53"/>
      <c r="BB68" s="3"/>
      <c r="BC68" s="3"/>
      <c r="BD68" s="51"/>
      <c r="BE68" s="31"/>
      <c r="BF68" s="31"/>
      <c r="BG68" s="53"/>
      <c r="BH68" s="3"/>
      <c r="BI68" s="3"/>
      <c r="BK68" s="55">
        <f t="shared" si="85"/>
        <v>1585300.5</v>
      </c>
      <c r="BL68" s="58">
        <f>' I КВАРТАЛ'!BK68+'II КВАРТАЛ '!BK68+' III КВАРТАЛ '!BK68+'IV КВАРТАЛ и СВОД V-мов и $$ '!BK68</f>
        <v>6341202</v>
      </c>
      <c r="BM68" s="99">
        <v>6341202</v>
      </c>
      <c r="BN68" s="99">
        <f t="shared" si="86"/>
        <v>0</v>
      </c>
      <c r="BO68" s="99"/>
      <c r="BP68" s="83">
        <f t="shared" ref="BP68:BP96" si="148">BQ68+BR68</f>
        <v>0</v>
      </c>
      <c r="BQ68" s="82">
        <f>' I КВАРТАЛ'!C68+'II КВАРТАЛ '!C68+' III КВАРТАЛ '!C68+'IV КВАРТАЛ и СВОД V-мов и $$ '!C68</f>
        <v>0</v>
      </c>
      <c r="BR68" s="82">
        <f>' I КВАРТАЛ'!D68+'II КВАРТАЛ '!D68+' III КВАРТАЛ '!D68+'IV КВАРТАЛ и СВОД V-мов и $$ '!D68</f>
        <v>0</v>
      </c>
      <c r="BS68" s="106">
        <f>' I КВАРТАЛ'!E68+'II КВАРТАЛ '!E68+' III КВАРТАЛ '!E68+'IV КВАРТАЛ и СВОД V-мов и $$ '!E68</f>
        <v>0</v>
      </c>
      <c r="BT68" s="49">
        <f>' I КВАРТАЛ'!F68+'II КВАРТАЛ '!F68+' III КВАРТАЛ '!F68+'IV КВАРТАЛ и СВОД V-мов и $$ '!F68</f>
        <v>0</v>
      </c>
      <c r="BU68" s="49">
        <f>' I КВАРТАЛ'!G68+'II КВАРТАЛ '!G68+' III КВАРТАЛ '!G68+'IV КВАРТАЛ и СВОД V-мов и $$ '!G68</f>
        <v>0</v>
      </c>
      <c r="BV68" s="83">
        <f t="shared" si="24"/>
        <v>6600</v>
      </c>
      <c r="BW68" s="82">
        <f>' I КВАРТАЛ'!I68+'II КВАРТАЛ '!I68+' III КВАРТАЛ '!I68+'IV КВАРТАЛ и СВОД V-мов и $$ '!I68</f>
        <v>1032</v>
      </c>
      <c r="BX68" s="82">
        <f>' I КВАРТАЛ'!J68+'II КВАРТАЛ '!J68+' III КВАРТАЛ '!J68+'IV КВАРТАЛ и СВОД V-мов и $$ '!J68</f>
        <v>5568</v>
      </c>
      <c r="BY68" s="106">
        <f>' I КВАРТАЛ'!K68+'II КВАРТАЛ '!K68+' III КВАРТАЛ '!K68+'IV КВАРТАЛ и СВОД V-мов и $$ '!K68</f>
        <v>2091942</v>
      </c>
      <c r="BZ68" s="49">
        <f>' I КВАРТАЛ'!L68+'II КВАРТАЛ '!L68+' III КВАРТАЛ '!L68+'IV КВАРТАЛ и СВОД V-мов и $$ '!L68</f>
        <v>327103.66000000003</v>
      </c>
      <c r="CA68" s="49">
        <f>' I КВАРТАЛ'!M68+'II КВАРТАЛ '!M68+' III КВАРТАЛ '!M68+'IV КВАРТАЛ и СВОД V-мов и $$ '!M68</f>
        <v>1764838.34</v>
      </c>
      <c r="CB68" s="83">
        <f t="shared" si="25"/>
        <v>0</v>
      </c>
      <c r="CC68" s="82">
        <f>' I КВАРТАЛ'!O68+'II КВАРТАЛ '!O68+' III КВАРТАЛ '!O68+'IV КВАРТАЛ и СВОД V-мов и $$ '!O68</f>
        <v>0</v>
      </c>
      <c r="CD68" s="82">
        <f>' I КВАРТАЛ'!P68+'II КВАРТАЛ '!P68+' III КВАРТАЛ '!P68+'IV КВАРТАЛ и СВОД V-мов и $$ '!P68</f>
        <v>0</v>
      </c>
      <c r="CE68" s="106">
        <f>' I КВАРТАЛ'!Q68+'II КВАРТАЛ '!Q68+' III КВАРТАЛ '!Q68+'IV КВАРТАЛ и СВОД V-мов и $$ '!Q68</f>
        <v>0</v>
      </c>
      <c r="CF68" s="49">
        <f>' I КВАРТАЛ'!R68+'II КВАРТАЛ '!R68+' III КВАРТАЛ '!R68+'IV КВАРТАЛ и СВОД V-мов и $$ '!R68</f>
        <v>0</v>
      </c>
      <c r="CG68" s="49">
        <f>' I КВАРТАЛ'!S68+'II КВАРТАЛ '!S68+' III КВАРТАЛ '!S68+'IV КВАРТАЛ и СВОД V-мов и $$ '!S68</f>
        <v>0</v>
      </c>
      <c r="CH68" s="83">
        <f t="shared" si="26"/>
        <v>0</v>
      </c>
      <c r="CI68" s="82">
        <f>' I КВАРТАЛ'!U68+'II КВАРТАЛ '!U68+' III КВАРТАЛ '!U68+'IV КВАРТАЛ и СВОД V-мов и $$ '!U68</f>
        <v>0</v>
      </c>
      <c r="CJ68" s="82">
        <f>' I КВАРТАЛ'!V68+'II КВАРТАЛ '!V68+' III КВАРТАЛ '!V68+'IV КВАРТАЛ и СВОД V-мов и $$ '!V68</f>
        <v>0</v>
      </c>
      <c r="CK68" s="106">
        <f>' I КВАРТАЛ'!W68+'II КВАРТАЛ '!W68+' III КВАРТАЛ '!W68+'IV КВАРТАЛ и СВОД V-мов и $$ '!W68</f>
        <v>0</v>
      </c>
      <c r="CL68" s="49">
        <f>' I КВАРТАЛ'!X68+'II КВАРТАЛ '!X68+' III КВАРТАЛ '!X68+'IV КВАРТАЛ и СВОД V-мов и $$ '!X68</f>
        <v>0</v>
      </c>
      <c r="CM68" s="49">
        <f>' I КВАРТАЛ'!Y68+'II КВАРТАЛ '!Y68+' III КВАРТАЛ '!Y68+'IV КВАРТАЛ и СВОД V-мов и $$ '!Y68</f>
        <v>0</v>
      </c>
      <c r="CN68" s="83">
        <f t="shared" si="27"/>
        <v>5400</v>
      </c>
      <c r="CO68" s="82">
        <f>' I КВАРТАЛ'!AA68+'II КВАРТАЛ '!AA68+' III КВАРТАЛ '!AA68+'IV КВАРТАЛ и СВОД V-мов и $$ '!AA68</f>
        <v>1646</v>
      </c>
      <c r="CP68" s="82">
        <f>' I КВАРТАЛ'!AB68+'II КВАРТАЛ '!AB68+' III КВАРТАЛ '!AB68+'IV КВАРТАЛ и СВОД V-мов и $$ '!AB68</f>
        <v>3754</v>
      </c>
      <c r="CQ68" s="106">
        <f>' I КВАРТАЛ'!AC68+'II КВАРТАЛ '!AC68+' III КВАРТАЛ '!AC68+'IV КВАРТАЛ и СВОД V-мов и $$ '!AC68</f>
        <v>4249260</v>
      </c>
      <c r="CR68" s="49">
        <f>' I КВАРТАЛ'!AD68+'II КВАРТАЛ '!AD68+' III КВАРТАЛ '!AD68+'IV КВАРТАЛ и СВОД V-мов и $$ '!AD68</f>
        <v>1295237.4000000001</v>
      </c>
      <c r="CS68" s="49">
        <f>' I КВАРТАЛ'!AE68+'II КВАРТАЛ '!AE68+' III КВАРТАЛ '!AE68+'IV КВАРТАЛ и СВОД V-мов и $$ '!AE68</f>
        <v>2954022.6</v>
      </c>
      <c r="CT68" s="83">
        <f t="shared" si="28"/>
        <v>0</v>
      </c>
      <c r="CU68" s="82">
        <f>' I КВАРТАЛ'!AG68+'II КВАРТАЛ '!AG68+' III КВАРТАЛ '!AG68+'IV КВАРТАЛ и СВОД V-мов и $$ '!AG68</f>
        <v>0</v>
      </c>
      <c r="CV68" s="82">
        <f>' I КВАРТАЛ'!AH68+'II КВАРТАЛ '!AH68+' III КВАРТАЛ '!AH68+'IV КВАРТАЛ и СВОД V-мов и $$ '!AH68</f>
        <v>0</v>
      </c>
      <c r="CW68" s="106">
        <f>' I КВАРТАЛ'!AI68+'II КВАРТАЛ '!AI68+' III КВАРТАЛ '!AI68+'IV КВАРТАЛ и СВОД V-мов и $$ '!AI68</f>
        <v>0</v>
      </c>
      <c r="CX68" s="49">
        <f>' I КВАРТАЛ'!AJ68+'II КВАРТАЛ '!AJ68+' III КВАРТАЛ '!AJ68+'IV КВАРТАЛ и СВОД V-мов и $$ '!AJ68</f>
        <v>0</v>
      </c>
      <c r="CY68" s="49">
        <f>' I КВАРТАЛ'!AK68+'II КВАРТАЛ '!AK68+' III КВАРТАЛ '!AK68+'IV КВАРТАЛ и СВОД V-мов и $$ '!AK68</f>
        <v>0</v>
      </c>
      <c r="CZ68" s="83">
        <f t="shared" si="29"/>
        <v>0</v>
      </c>
      <c r="DA68" s="82">
        <f>' I КВАРТАЛ'!AM68+'II КВАРТАЛ '!AM68+' III КВАРТАЛ '!AM68+'IV КВАРТАЛ и СВОД V-мов и $$ '!AM68</f>
        <v>0</v>
      </c>
      <c r="DB68" s="82">
        <f>' I КВАРТАЛ'!AN68+'II КВАРТАЛ '!AN68+' III КВАРТАЛ '!AN68+'IV КВАРТАЛ и СВОД V-мов и $$ '!AN68</f>
        <v>0</v>
      </c>
      <c r="DC68" s="106">
        <f>' I КВАРТАЛ'!AO68+'II КВАРТАЛ '!AO68+' III КВАРТАЛ '!AO68+'IV КВАРТАЛ и СВОД V-мов и $$ '!AO68</f>
        <v>0</v>
      </c>
      <c r="DD68" s="49">
        <f>' I КВАРТАЛ'!AP68+'II КВАРТАЛ '!AP68+' III КВАРТАЛ '!AP68+'IV КВАРТАЛ и СВОД V-мов и $$ '!AP68</f>
        <v>0</v>
      </c>
      <c r="DE68" s="49">
        <f>' I КВАРТАЛ'!AQ68+'II КВАРТАЛ '!AQ68+' III КВАРТАЛ '!AQ68+'IV КВАРТАЛ и СВОД V-мов и $$ '!AQ68</f>
        <v>0</v>
      </c>
      <c r="DF68" s="83">
        <f t="shared" si="30"/>
        <v>0</v>
      </c>
      <c r="DG68" s="82">
        <f>' I КВАРТАЛ'!AS68+'II КВАРТАЛ '!AS68+' III КВАРТАЛ '!AS68+'IV КВАРТАЛ и СВОД V-мов и $$ '!AS68</f>
        <v>0</v>
      </c>
      <c r="DH68" s="82">
        <f>' I КВАРТАЛ'!AT68+'II КВАРТАЛ '!AT68+' III КВАРТАЛ '!AT68+'IV КВАРТАЛ и СВОД V-мов и $$ '!AT68</f>
        <v>0</v>
      </c>
      <c r="DI68" s="106">
        <f>' I КВАРТАЛ'!AU68+'II КВАРТАЛ '!AU68+' III КВАРТАЛ '!AU68+'IV КВАРТАЛ и СВОД V-мов и $$ '!AU68</f>
        <v>0</v>
      </c>
      <c r="DJ68" s="49">
        <f>' I КВАРТАЛ'!AV68+'II КВАРТАЛ '!AV68+' III КВАРТАЛ '!AV68+'IV КВАРТАЛ и СВОД V-мов и $$ '!AV68</f>
        <v>0</v>
      </c>
      <c r="DK68" s="49">
        <f>' I КВАРТАЛ'!AW68+'II КВАРТАЛ '!AW68+' III КВАРТАЛ '!AW68+'IV КВАРТАЛ и СВОД V-мов и $$ '!AW68</f>
        <v>0</v>
      </c>
      <c r="DL68" s="83">
        <f t="shared" si="31"/>
        <v>0</v>
      </c>
      <c r="DM68" s="82">
        <f>' I КВАРТАЛ'!AY68+'II КВАРТАЛ '!AY68+' III КВАРТАЛ '!AY68+'IV КВАРТАЛ и СВОД V-мов и $$ '!AY68</f>
        <v>0</v>
      </c>
      <c r="DN68" s="82">
        <f>' I КВАРТАЛ'!AZ68+'II КВАРТАЛ '!AZ68+' III КВАРТАЛ '!AZ68+'IV КВАРТАЛ и СВОД V-мов и $$ '!AZ68</f>
        <v>0</v>
      </c>
      <c r="DO68" s="106">
        <f>' I КВАРТАЛ'!BA68+'II КВАРТАЛ '!BA68+' III КВАРТАЛ '!BA68+'IV КВАРТАЛ и СВОД V-мов и $$ '!BA68</f>
        <v>0</v>
      </c>
      <c r="DP68" s="49">
        <f>' I КВАРТАЛ'!BB68+'II КВАРТАЛ '!BB68+' III КВАРТАЛ '!BB68+'IV КВАРТАЛ и СВОД V-мов и $$ '!BB68</f>
        <v>0</v>
      </c>
      <c r="DQ68" s="49">
        <f>' I КВАРТАЛ'!BC68+'II КВАРТАЛ '!BC68+' III КВАРТАЛ '!BC68+'IV КВАРТАЛ и СВОД V-мов и $$ '!BC68</f>
        <v>0</v>
      </c>
      <c r="DR68" s="83">
        <f t="shared" si="32"/>
        <v>0</v>
      </c>
      <c r="DS68" s="82">
        <f>' I КВАРТАЛ'!BE68+'II КВАРТАЛ '!BE68+' III КВАРТАЛ '!BE68+'IV КВАРТАЛ и СВОД V-мов и $$ '!BE68</f>
        <v>0</v>
      </c>
      <c r="DT68" s="82">
        <f>' I КВАРТАЛ'!BF68+'II КВАРТАЛ '!BF68+' III КВАРТАЛ '!BF68+'IV КВАРТАЛ и СВОД V-мов и $$ '!BF68</f>
        <v>0</v>
      </c>
      <c r="DU68" s="106">
        <f>' I КВАРТАЛ'!BG68+'II КВАРТАЛ '!BG68+' III КВАРТАЛ '!BG68+'IV КВАРТАЛ и СВОД V-мов и $$ '!BG68</f>
        <v>0</v>
      </c>
      <c r="DV68" s="49">
        <f>' I КВАРТАЛ'!BH68+'II КВАРТАЛ '!BH68+' III КВАРТАЛ '!BH68+'IV КВАРТАЛ и СВОД V-мов и $$ '!BH68</f>
        <v>0</v>
      </c>
      <c r="DW68" s="49">
        <f>' I КВАРТАЛ'!BI68+'II КВАРТАЛ '!BI68+' III КВАРТАЛ '!BI68+'IV КВАРТАЛ и СВОД V-мов и $$ '!BI68</f>
        <v>0</v>
      </c>
      <c r="DX68" s="35"/>
      <c r="DY68" s="65">
        <f t="shared" si="87"/>
        <v>12000</v>
      </c>
      <c r="DZ68" s="90">
        <f t="shared" si="88"/>
        <v>2678</v>
      </c>
      <c r="EA68" s="90">
        <f t="shared" si="89"/>
        <v>9322</v>
      </c>
      <c r="EB68" s="56">
        <f t="shared" si="33"/>
        <v>6341202</v>
      </c>
      <c r="EC68" s="49">
        <f t="shared" si="34"/>
        <v>1622341.06</v>
      </c>
      <c r="ED68" s="49">
        <f t="shared" si="35"/>
        <v>4718860.9400000004</v>
      </c>
      <c r="EE68" s="107">
        <f t="shared" si="90"/>
        <v>0</v>
      </c>
      <c r="EF68" s="93">
        <f t="shared" ref="EF68:EF78" si="149">DZ68+EA68</f>
        <v>12000</v>
      </c>
      <c r="EG68" s="94">
        <f t="shared" ref="EG68:EG79" si="150">DY68-EF68</f>
        <v>0</v>
      </c>
      <c r="EH68" s="151"/>
      <c r="EI68" s="154"/>
      <c r="EJ68" s="115"/>
    </row>
    <row r="69" spans="1:140" s="33" customFormat="1" ht="15" x14ac:dyDescent="0.25">
      <c r="A69" s="21" t="s">
        <v>32</v>
      </c>
      <c r="B69" s="51"/>
      <c r="C69" s="31"/>
      <c r="D69" s="31"/>
      <c r="E69" s="53"/>
      <c r="F69" s="3"/>
      <c r="G69" s="3"/>
      <c r="H69" s="51">
        <f t="shared" si="49"/>
        <v>312</v>
      </c>
      <c r="I69" s="148">
        <v>79</v>
      </c>
      <c r="J69" s="148">
        <v>233</v>
      </c>
      <c r="K69" s="137">
        <f t="shared" si="146"/>
        <v>90651.599999999991</v>
      </c>
      <c r="L69" s="3">
        <v>22953.45</v>
      </c>
      <c r="M69" s="3">
        <v>67698.149999999994</v>
      </c>
      <c r="N69" s="51"/>
      <c r="O69" s="32"/>
      <c r="P69" s="32"/>
      <c r="Q69" s="53"/>
      <c r="R69" s="32"/>
      <c r="S69" s="32"/>
      <c r="T69" s="51"/>
      <c r="U69" s="31"/>
      <c r="V69" s="31"/>
      <c r="W69" s="53"/>
      <c r="X69" s="3"/>
      <c r="Y69" s="3"/>
      <c r="Z69" s="51">
        <f t="shared" si="45"/>
        <v>105</v>
      </c>
      <c r="AA69" s="148">
        <v>13</v>
      </c>
      <c r="AB69" s="148">
        <v>92</v>
      </c>
      <c r="AC69" s="137">
        <f t="shared" si="147"/>
        <v>76269.900000000009</v>
      </c>
      <c r="AD69" s="3">
        <v>9442.94</v>
      </c>
      <c r="AE69" s="3">
        <v>66826.960000000006</v>
      </c>
      <c r="AF69" s="51"/>
      <c r="AG69" s="31"/>
      <c r="AH69" s="31"/>
      <c r="AI69" s="53"/>
      <c r="AJ69" s="3"/>
      <c r="AK69" s="3"/>
      <c r="AL69" s="51"/>
      <c r="AM69" s="31"/>
      <c r="AN69" s="31"/>
      <c r="AO69" s="53"/>
      <c r="AP69" s="3"/>
      <c r="AQ69" s="3"/>
      <c r="AR69" s="51"/>
      <c r="AS69" s="31"/>
      <c r="AT69" s="31"/>
      <c r="AU69" s="53"/>
      <c r="AV69" s="3"/>
      <c r="AW69" s="3"/>
      <c r="AX69" s="51"/>
      <c r="AY69" s="31"/>
      <c r="AZ69" s="31"/>
      <c r="BA69" s="53"/>
      <c r="BB69" s="3"/>
      <c r="BC69" s="3"/>
      <c r="BD69" s="51"/>
      <c r="BE69" s="31"/>
      <c r="BF69" s="31"/>
      <c r="BG69" s="53"/>
      <c r="BH69" s="3"/>
      <c r="BI69" s="3"/>
      <c r="BK69" s="55">
        <f t="shared" si="85"/>
        <v>166921.5</v>
      </c>
      <c r="BL69" s="58">
        <f>' I КВАРТАЛ'!BK69+'II КВАРТАЛ '!BK69+' III КВАРТАЛ '!BK69+'IV КВАРТАЛ и СВОД V-мов и $$ '!BK69</f>
        <v>671899</v>
      </c>
      <c r="BM69" s="99">
        <v>671899</v>
      </c>
      <c r="BN69" s="99">
        <f t="shared" si="86"/>
        <v>0</v>
      </c>
      <c r="BO69" s="99"/>
      <c r="BP69" s="83">
        <f t="shared" si="148"/>
        <v>0</v>
      </c>
      <c r="BQ69" s="82">
        <f>' I КВАРТАЛ'!C69+'II КВАРТАЛ '!C69+' III КВАРТАЛ '!C69+'IV КВАРТАЛ и СВОД V-мов и $$ '!C69</f>
        <v>0</v>
      </c>
      <c r="BR69" s="82">
        <f>' I КВАРТАЛ'!D69+'II КВАРТАЛ '!D69+' III КВАРТАЛ '!D69+'IV КВАРТАЛ и СВОД V-мов и $$ '!D69</f>
        <v>0</v>
      </c>
      <c r="BS69" s="106">
        <f>' I КВАРТАЛ'!E69+'II КВАРТАЛ '!E69+' III КВАРТАЛ '!E69+'IV КВАРТАЛ и СВОД V-мов и $$ '!E69</f>
        <v>0</v>
      </c>
      <c r="BT69" s="49">
        <f>' I КВАРТАЛ'!F69+'II КВАРТАЛ '!F69+' III КВАРТАЛ '!F69+'IV КВАРТАЛ и СВОД V-мов и $$ '!F69</f>
        <v>0</v>
      </c>
      <c r="BU69" s="49">
        <f>' I КВАРТАЛ'!G69+'II КВАРТАЛ '!G69+' III КВАРТАЛ '!G69+'IV КВАРТАЛ и СВОД V-мов и $$ '!G69</f>
        <v>0</v>
      </c>
      <c r="BV69" s="83">
        <f t="shared" si="24"/>
        <v>1250</v>
      </c>
      <c r="BW69" s="82">
        <f>' I КВАРТАЛ'!I69+'II КВАРТАЛ '!I69+' III КВАРТАЛ '!I69+'IV КВАРТАЛ и СВОД V-мов и $$ '!I69</f>
        <v>393</v>
      </c>
      <c r="BX69" s="82">
        <f>' I КВАРТАЛ'!J69+'II КВАРТАЛ '!J69+' III КВАРТАЛ '!J69+'IV КВАРТАЛ и СВОД V-мов и $$ '!J69</f>
        <v>857</v>
      </c>
      <c r="BY69" s="106">
        <f>' I КВАРТАЛ'!K69+'II КВАРТАЛ '!K69+' III КВАРТАЛ '!K69+'IV КВАРТАЛ и СВОД V-мов и $$ '!K69</f>
        <v>363187.5</v>
      </c>
      <c r="BZ69" s="49">
        <f>' I КВАРТАЛ'!L69+'II КВАРТАЛ '!L69+' III КВАРТАЛ '!L69+'IV КВАРТАЛ и СВОД V-мов и $$ '!L69</f>
        <v>114186.15</v>
      </c>
      <c r="CA69" s="49">
        <f>' I КВАРТАЛ'!M69+'II КВАРТАЛ '!M69+' III КВАРТАЛ '!M69+'IV КВАРТАЛ и СВОД V-мов и $$ '!M69</f>
        <v>249001.35</v>
      </c>
      <c r="CB69" s="83">
        <f t="shared" si="25"/>
        <v>0</v>
      </c>
      <c r="CC69" s="82">
        <f>' I КВАРТАЛ'!O69+'II КВАРТАЛ '!O69+' III КВАРТАЛ '!O69+'IV КВАРТАЛ и СВОД V-мов и $$ '!O69</f>
        <v>0</v>
      </c>
      <c r="CD69" s="82">
        <f>' I КВАРТАЛ'!P69+'II КВАРТАЛ '!P69+' III КВАРТАЛ '!P69+'IV КВАРТАЛ и СВОД V-мов и $$ '!P69</f>
        <v>0</v>
      </c>
      <c r="CE69" s="106">
        <f>' I КВАРТАЛ'!Q69+'II КВАРТАЛ '!Q69+' III КВАРТАЛ '!Q69+'IV КВАРТАЛ и СВОД V-мов и $$ '!Q69</f>
        <v>0</v>
      </c>
      <c r="CF69" s="49">
        <f>' I КВАРТАЛ'!R69+'II КВАРТАЛ '!R69+' III КВАРТАЛ '!R69+'IV КВАРТАЛ и СВОД V-мов и $$ '!R69</f>
        <v>0</v>
      </c>
      <c r="CG69" s="49">
        <f>' I КВАРТАЛ'!S69+'II КВАРТАЛ '!S69+' III КВАРТАЛ '!S69+'IV КВАРТАЛ и СВОД V-мов и $$ '!S69</f>
        <v>0</v>
      </c>
      <c r="CH69" s="83">
        <f t="shared" si="26"/>
        <v>0</v>
      </c>
      <c r="CI69" s="82">
        <f>' I КВАРТАЛ'!U69+'II КВАРТАЛ '!U69+' III КВАРТАЛ '!U69+'IV КВАРТАЛ и СВОД V-мов и $$ '!U69</f>
        <v>0</v>
      </c>
      <c r="CJ69" s="82">
        <f>' I КВАРТАЛ'!V69+'II КВАРТАЛ '!V69+' III КВАРТАЛ '!V69+'IV КВАРТАЛ и СВОД V-мов и $$ '!V69</f>
        <v>0</v>
      </c>
      <c r="CK69" s="106">
        <f>' I КВАРТАЛ'!W69+'II КВАРТАЛ '!W69+' III КВАРТАЛ '!W69+'IV КВАРТАЛ и СВОД V-мов и $$ '!W69</f>
        <v>0</v>
      </c>
      <c r="CL69" s="49">
        <f>' I КВАРТАЛ'!X69+'II КВАРТАЛ '!X69+' III КВАРТАЛ '!X69+'IV КВАРТАЛ и СВОД V-мов и $$ '!X69</f>
        <v>0</v>
      </c>
      <c r="CM69" s="49">
        <f>' I КВАРТАЛ'!Y69+'II КВАРТАЛ '!Y69+' III КВАРТАЛ '!Y69+'IV КВАРТАЛ и СВОД V-мов и $$ '!Y69</f>
        <v>0</v>
      </c>
      <c r="CN69" s="83">
        <f t="shared" si="27"/>
        <v>425</v>
      </c>
      <c r="CO69" s="82">
        <f>' I КВАРТАЛ'!AA69+'II КВАРТАЛ '!AA69+' III КВАРТАЛ '!AA69+'IV КВАРТАЛ и СВОД V-мов и $$ '!AA69</f>
        <v>81</v>
      </c>
      <c r="CP69" s="82">
        <f>' I КВАРТАЛ'!AB69+'II КВАРТАЛ '!AB69+' III КВАРТАЛ '!AB69+'IV КВАРТАЛ и СВОД V-мов и $$ '!AB69</f>
        <v>344</v>
      </c>
      <c r="CQ69" s="106">
        <f>' I КВАРТАЛ'!AC69+'II КВАРТАЛ '!AC69+' III КВАРТАЛ '!AC69+'IV КВАРТАЛ и СВОД V-мов и $$ '!AC69</f>
        <v>308711.5</v>
      </c>
      <c r="CR69" s="49">
        <f>' I КВАРТАЛ'!AD69+'II КВАРТАЛ '!AD69+' III КВАРТАЛ '!AD69+'IV КВАРТАЛ и СВОД V-мов и $$ '!AD69</f>
        <v>58836.78</v>
      </c>
      <c r="CS69" s="49">
        <f>' I КВАРТАЛ'!AE69+'II КВАРТАЛ '!AE69+' III КВАРТАЛ '!AE69+'IV КВАРТАЛ и СВОД V-мов и $$ '!AE69</f>
        <v>249874.72000000003</v>
      </c>
      <c r="CT69" s="83">
        <f t="shared" si="28"/>
        <v>0</v>
      </c>
      <c r="CU69" s="82">
        <f>' I КВАРТАЛ'!AG69+'II КВАРТАЛ '!AG69+' III КВАРТАЛ '!AG69+'IV КВАРТАЛ и СВОД V-мов и $$ '!AG69</f>
        <v>0</v>
      </c>
      <c r="CV69" s="82">
        <f>' I КВАРТАЛ'!AH69+'II КВАРТАЛ '!AH69+' III КВАРТАЛ '!AH69+'IV КВАРТАЛ и СВОД V-мов и $$ '!AH69</f>
        <v>0</v>
      </c>
      <c r="CW69" s="106">
        <f>' I КВАРТАЛ'!AI69+'II КВАРТАЛ '!AI69+' III КВАРТАЛ '!AI69+'IV КВАРТАЛ и СВОД V-мов и $$ '!AI69</f>
        <v>0</v>
      </c>
      <c r="CX69" s="49">
        <f>' I КВАРТАЛ'!AJ69+'II КВАРТАЛ '!AJ69+' III КВАРТАЛ '!AJ69+'IV КВАРТАЛ и СВОД V-мов и $$ '!AJ69</f>
        <v>0</v>
      </c>
      <c r="CY69" s="49">
        <f>' I КВАРТАЛ'!AK69+'II КВАРТАЛ '!AK69+' III КВАРТАЛ '!AK69+'IV КВАРТАЛ и СВОД V-мов и $$ '!AK69</f>
        <v>0</v>
      </c>
      <c r="CZ69" s="83">
        <f t="shared" si="29"/>
        <v>0</v>
      </c>
      <c r="DA69" s="82">
        <f>' I КВАРТАЛ'!AM69+'II КВАРТАЛ '!AM69+' III КВАРТАЛ '!AM69+'IV КВАРТАЛ и СВОД V-мов и $$ '!AM69</f>
        <v>0</v>
      </c>
      <c r="DB69" s="82">
        <f>' I КВАРТАЛ'!AN69+'II КВАРТАЛ '!AN69+' III КВАРТАЛ '!AN69+'IV КВАРТАЛ и СВОД V-мов и $$ '!AN69</f>
        <v>0</v>
      </c>
      <c r="DC69" s="106">
        <f>' I КВАРТАЛ'!AO69+'II КВАРТАЛ '!AO69+' III КВАРТАЛ '!AO69+'IV КВАРТАЛ и СВОД V-мов и $$ '!AO69</f>
        <v>0</v>
      </c>
      <c r="DD69" s="49">
        <f>' I КВАРТАЛ'!AP69+'II КВАРТАЛ '!AP69+' III КВАРТАЛ '!AP69+'IV КВАРТАЛ и СВОД V-мов и $$ '!AP69</f>
        <v>0</v>
      </c>
      <c r="DE69" s="49">
        <f>' I КВАРТАЛ'!AQ69+'II КВАРТАЛ '!AQ69+' III КВАРТАЛ '!AQ69+'IV КВАРТАЛ и СВОД V-мов и $$ '!AQ69</f>
        <v>0</v>
      </c>
      <c r="DF69" s="83">
        <f t="shared" si="30"/>
        <v>0</v>
      </c>
      <c r="DG69" s="82">
        <f>' I КВАРТАЛ'!AS69+'II КВАРТАЛ '!AS69+' III КВАРТАЛ '!AS69+'IV КВАРТАЛ и СВОД V-мов и $$ '!AS69</f>
        <v>0</v>
      </c>
      <c r="DH69" s="82">
        <f>' I КВАРТАЛ'!AT69+'II КВАРТАЛ '!AT69+' III КВАРТАЛ '!AT69+'IV КВАРТАЛ и СВОД V-мов и $$ '!AT69</f>
        <v>0</v>
      </c>
      <c r="DI69" s="106">
        <f>' I КВАРТАЛ'!AU69+'II КВАРТАЛ '!AU69+' III КВАРТАЛ '!AU69+'IV КВАРТАЛ и СВОД V-мов и $$ '!AU69</f>
        <v>0</v>
      </c>
      <c r="DJ69" s="49">
        <f>' I КВАРТАЛ'!AV69+'II КВАРТАЛ '!AV69+' III КВАРТАЛ '!AV69+'IV КВАРТАЛ и СВОД V-мов и $$ '!AV69</f>
        <v>0</v>
      </c>
      <c r="DK69" s="49">
        <f>' I КВАРТАЛ'!AW69+'II КВАРТАЛ '!AW69+' III КВАРТАЛ '!AW69+'IV КВАРТАЛ и СВОД V-мов и $$ '!AW69</f>
        <v>0</v>
      </c>
      <c r="DL69" s="83">
        <f t="shared" si="31"/>
        <v>0</v>
      </c>
      <c r="DM69" s="82">
        <f>' I КВАРТАЛ'!AY69+'II КВАРТАЛ '!AY69+' III КВАРТАЛ '!AY69+'IV КВАРТАЛ и СВОД V-мов и $$ '!AY69</f>
        <v>0</v>
      </c>
      <c r="DN69" s="82">
        <f>' I КВАРТАЛ'!AZ69+'II КВАРТАЛ '!AZ69+' III КВАРТАЛ '!AZ69+'IV КВАРТАЛ и СВОД V-мов и $$ '!AZ69</f>
        <v>0</v>
      </c>
      <c r="DO69" s="106">
        <f>' I КВАРТАЛ'!BA69+'II КВАРТАЛ '!BA69+' III КВАРТАЛ '!BA69+'IV КВАРТАЛ и СВОД V-мов и $$ '!BA69</f>
        <v>0</v>
      </c>
      <c r="DP69" s="49">
        <f>' I КВАРТАЛ'!BB69+'II КВАРТАЛ '!BB69+' III КВАРТАЛ '!BB69+'IV КВАРТАЛ и СВОД V-мов и $$ '!BB69</f>
        <v>0</v>
      </c>
      <c r="DQ69" s="49">
        <f>' I КВАРТАЛ'!BC69+'II КВАРТАЛ '!BC69+' III КВАРТАЛ '!BC69+'IV КВАРТАЛ и СВОД V-мов и $$ '!BC69</f>
        <v>0</v>
      </c>
      <c r="DR69" s="83">
        <f t="shared" si="32"/>
        <v>0</v>
      </c>
      <c r="DS69" s="82">
        <f>' I КВАРТАЛ'!BE69+'II КВАРТАЛ '!BE69+' III КВАРТАЛ '!BE69+'IV КВАРТАЛ и СВОД V-мов и $$ '!BE69</f>
        <v>0</v>
      </c>
      <c r="DT69" s="82">
        <f>' I КВАРТАЛ'!BF69+'II КВАРТАЛ '!BF69+' III КВАРТАЛ '!BF69+'IV КВАРТАЛ и СВОД V-мов и $$ '!BF69</f>
        <v>0</v>
      </c>
      <c r="DU69" s="106">
        <f>' I КВАРТАЛ'!BG69+'II КВАРТАЛ '!BG69+' III КВАРТАЛ '!BG69+'IV КВАРТАЛ и СВОД V-мов и $$ '!BG69</f>
        <v>0</v>
      </c>
      <c r="DV69" s="49">
        <f>' I КВАРТАЛ'!BH69+'II КВАРТАЛ '!BH69+' III КВАРТАЛ '!BH69+'IV КВАРТАЛ и СВОД V-мов и $$ '!BH69</f>
        <v>0</v>
      </c>
      <c r="DW69" s="49">
        <f>' I КВАРТАЛ'!BI69+'II КВАРТАЛ '!BI69+' III КВАРТАЛ '!BI69+'IV КВАРТАЛ и СВОД V-мов и $$ '!BI69</f>
        <v>0</v>
      </c>
      <c r="DY69" s="65">
        <f t="shared" si="87"/>
        <v>1675</v>
      </c>
      <c r="DZ69" s="90">
        <f t="shared" si="88"/>
        <v>474</v>
      </c>
      <c r="EA69" s="90">
        <f t="shared" si="89"/>
        <v>1201</v>
      </c>
      <c r="EB69" s="56">
        <f t="shared" si="33"/>
        <v>671899</v>
      </c>
      <c r="EC69" s="49">
        <f t="shared" si="34"/>
        <v>173022.93</v>
      </c>
      <c r="ED69" s="49">
        <f t="shared" si="35"/>
        <v>498876.07000000007</v>
      </c>
      <c r="EE69" s="107">
        <f t="shared" si="90"/>
        <v>0</v>
      </c>
      <c r="EF69" s="93">
        <f t="shared" si="149"/>
        <v>1675</v>
      </c>
      <c r="EG69" s="94">
        <f t="shared" si="150"/>
        <v>0</v>
      </c>
      <c r="EH69" s="151"/>
      <c r="EI69" s="154"/>
      <c r="EJ69" s="115"/>
    </row>
    <row r="70" spans="1:140" s="33" customFormat="1" ht="15" x14ac:dyDescent="0.25">
      <c r="A70" s="22" t="s">
        <v>33</v>
      </c>
      <c r="B70" s="51"/>
      <c r="C70" s="31"/>
      <c r="D70" s="31"/>
      <c r="E70" s="53"/>
      <c r="F70" s="32"/>
      <c r="G70" s="32"/>
      <c r="H70" s="51"/>
      <c r="I70" s="31"/>
      <c r="J70" s="31"/>
      <c r="K70" s="53"/>
      <c r="L70" s="3"/>
      <c r="M70" s="3"/>
      <c r="N70" s="51"/>
      <c r="O70" s="32"/>
      <c r="P70" s="32"/>
      <c r="Q70" s="53"/>
      <c r="R70" s="32"/>
      <c r="S70" s="32"/>
      <c r="T70" s="51"/>
      <c r="U70" s="31"/>
      <c r="V70" s="31"/>
      <c r="W70" s="53"/>
      <c r="X70" s="32"/>
      <c r="Y70" s="32"/>
      <c r="Z70" s="51">
        <f t="shared" si="45"/>
        <v>750</v>
      </c>
      <c r="AA70" s="148">
        <v>216</v>
      </c>
      <c r="AB70" s="148">
        <v>534</v>
      </c>
      <c r="AC70" s="137">
        <f t="shared" si="147"/>
        <v>437178.75</v>
      </c>
      <c r="AD70" s="3">
        <v>125907.48</v>
      </c>
      <c r="AE70" s="3">
        <v>311271.27</v>
      </c>
      <c r="AF70" s="51"/>
      <c r="AG70" s="31"/>
      <c r="AH70" s="31"/>
      <c r="AI70" s="53"/>
      <c r="AJ70" s="3"/>
      <c r="AK70" s="3"/>
      <c r="AL70" s="51"/>
      <c r="AM70" s="31"/>
      <c r="AN70" s="31"/>
      <c r="AO70" s="53"/>
      <c r="AP70" s="32"/>
      <c r="AQ70" s="32"/>
      <c r="AR70" s="51"/>
      <c r="AS70" s="31"/>
      <c r="AT70" s="31"/>
      <c r="AU70" s="53"/>
      <c r="AV70" s="32"/>
      <c r="AW70" s="32"/>
      <c r="AX70" s="51">
        <f t="shared" ref="AX70" si="151">AY70+AZ70</f>
        <v>2499</v>
      </c>
      <c r="AY70" s="31">
        <v>471</v>
      </c>
      <c r="AZ70" s="31">
        <v>2028</v>
      </c>
      <c r="BA70" s="137">
        <f t="shared" ref="BA70" si="152">BB70+BC70</f>
        <v>248500.56</v>
      </c>
      <c r="BB70" s="3">
        <v>46836.24</v>
      </c>
      <c r="BC70" s="3">
        <v>201664.32</v>
      </c>
      <c r="BD70" s="51">
        <f t="shared" ref="BD70" si="153">BE70+BF70</f>
        <v>249</v>
      </c>
      <c r="BE70" s="31">
        <v>47</v>
      </c>
      <c r="BF70" s="31">
        <v>202</v>
      </c>
      <c r="BG70" s="137">
        <f t="shared" ref="BG70" si="154">BH70+BI70</f>
        <v>151257.54</v>
      </c>
      <c r="BH70" s="3">
        <v>28550.62</v>
      </c>
      <c r="BI70" s="3">
        <v>122706.92</v>
      </c>
      <c r="BK70" s="55">
        <f t="shared" si="85"/>
        <v>836936.85000000009</v>
      </c>
      <c r="BL70" s="58">
        <f>' I КВАРТАЛ'!BK70+'II КВАРТАЛ '!BK70+' III КВАРТАЛ '!BK70+'IV КВАРТАЛ и СВОД V-мов и $$ '!BK70</f>
        <v>3350575.0000000005</v>
      </c>
      <c r="BM70" s="99">
        <v>3350575</v>
      </c>
      <c r="BN70" s="99">
        <f t="shared" si="86"/>
        <v>0</v>
      </c>
      <c r="BO70" s="99"/>
      <c r="BP70" s="83">
        <f t="shared" si="148"/>
        <v>0</v>
      </c>
      <c r="BQ70" s="82">
        <f>' I КВАРТАЛ'!C70+'II КВАРТАЛ '!C70+' III КВАРТАЛ '!C70+'IV КВАРТАЛ и СВОД V-мов и $$ '!C70</f>
        <v>0</v>
      </c>
      <c r="BR70" s="82">
        <f>' I КВАРТАЛ'!D70+'II КВАРТАЛ '!D70+' III КВАРТАЛ '!D70+'IV КВАРТАЛ и СВОД V-мов и $$ '!D70</f>
        <v>0</v>
      </c>
      <c r="BS70" s="106">
        <f>' I КВАРТАЛ'!E70+'II КВАРТАЛ '!E70+' III КВАРТАЛ '!E70+'IV КВАРТАЛ и СВОД V-мов и $$ '!E70</f>
        <v>0</v>
      </c>
      <c r="BT70" s="49">
        <f>' I КВАРТАЛ'!F70+'II КВАРТАЛ '!F70+' III КВАРТАЛ '!F70+'IV КВАРТАЛ и СВОД V-мов и $$ '!F70</f>
        <v>0</v>
      </c>
      <c r="BU70" s="49">
        <f>' I КВАРТАЛ'!G70+'II КВАРТАЛ '!G70+' III КВАРТАЛ '!G70+'IV КВАРТАЛ и СВОД V-мов и $$ '!G70</f>
        <v>0</v>
      </c>
      <c r="BV70" s="83">
        <f t="shared" si="24"/>
        <v>0</v>
      </c>
      <c r="BW70" s="82">
        <f>' I КВАРТАЛ'!I70+'II КВАРТАЛ '!I70+' III КВАРТАЛ '!I70+'IV КВАРТАЛ и СВОД V-мов и $$ '!I70</f>
        <v>0</v>
      </c>
      <c r="BX70" s="82">
        <f>' I КВАРТАЛ'!J70+'II КВАРТАЛ '!J70+' III КВАРТАЛ '!J70+'IV КВАРТАЛ и СВОД V-мов и $$ '!J70</f>
        <v>0</v>
      </c>
      <c r="BY70" s="106">
        <f>' I КВАРТАЛ'!K70+'II КВАРТАЛ '!K70+' III КВАРТАЛ '!K70+'IV КВАРТАЛ и СВОД V-мов и $$ '!K70</f>
        <v>0</v>
      </c>
      <c r="BZ70" s="49">
        <f>' I КВАРТАЛ'!L70+'II КВАРТАЛ '!L70+' III КВАРТАЛ '!L70+'IV КВАРТАЛ и СВОД V-мов и $$ '!L70</f>
        <v>0</v>
      </c>
      <c r="CA70" s="49">
        <f>' I КВАРТАЛ'!M70+'II КВАРТАЛ '!M70+' III КВАРТАЛ '!M70+'IV КВАРТАЛ и СВОД V-мов и $$ '!M70</f>
        <v>0</v>
      </c>
      <c r="CB70" s="83">
        <f t="shared" si="25"/>
        <v>0</v>
      </c>
      <c r="CC70" s="82">
        <f>' I КВАРТАЛ'!O70+'II КВАРТАЛ '!O70+' III КВАРТАЛ '!O70+'IV КВАРТАЛ и СВОД V-мов и $$ '!O70</f>
        <v>0</v>
      </c>
      <c r="CD70" s="82">
        <f>' I КВАРТАЛ'!P70+'II КВАРТАЛ '!P70+' III КВАРТАЛ '!P70+'IV КВАРТАЛ и СВОД V-мов и $$ '!P70</f>
        <v>0</v>
      </c>
      <c r="CE70" s="106">
        <f>' I КВАРТАЛ'!Q70+'II КВАРТАЛ '!Q70+' III КВАРТАЛ '!Q70+'IV КВАРТАЛ и СВОД V-мов и $$ '!Q70</f>
        <v>0</v>
      </c>
      <c r="CF70" s="49">
        <f>' I КВАРТАЛ'!R70+'II КВАРТАЛ '!R70+' III КВАРТАЛ '!R70+'IV КВАРТАЛ и СВОД V-мов и $$ '!R70</f>
        <v>0</v>
      </c>
      <c r="CG70" s="49">
        <f>' I КВАРТАЛ'!S70+'II КВАРТАЛ '!S70+' III КВАРТАЛ '!S70+'IV КВАРТАЛ и СВОД V-мов и $$ '!S70</f>
        <v>0</v>
      </c>
      <c r="CH70" s="83">
        <f t="shared" si="26"/>
        <v>0</v>
      </c>
      <c r="CI70" s="82">
        <f>' I КВАРТАЛ'!U70+'II КВАРТАЛ '!U70+' III КВАРТАЛ '!U70+'IV КВАРТАЛ и СВОД V-мов и $$ '!U70</f>
        <v>0</v>
      </c>
      <c r="CJ70" s="82">
        <f>' I КВАРТАЛ'!V70+'II КВАРТАЛ '!V70+' III КВАРТАЛ '!V70+'IV КВАРТАЛ и СВОД V-мов и $$ '!V70</f>
        <v>0</v>
      </c>
      <c r="CK70" s="106">
        <f>' I КВАРТАЛ'!W70+'II КВАРТАЛ '!W70+' III КВАРТАЛ '!W70+'IV КВАРТАЛ и СВОД V-мов и $$ '!W70</f>
        <v>0</v>
      </c>
      <c r="CL70" s="49">
        <f>' I КВАРТАЛ'!X70+'II КВАРТАЛ '!X70+' III КВАРТАЛ '!X70+'IV КВАРТАЛ и СВОД V-мов и $$ '!X70</f>
        <v>0</v>
      </c>
      <c r="CM70" s="49">
        <f>' I КВАРТАЛ'!Y70+'II КВАРТАЛ '!Y70+' III КВАРТАЛ '!Y70+'IV КВАРТАЛ и СВОД V-мов и $$ '!Y70</f>
        <v>0</v>
      </c>
      <c r="CN70" s="83">
        <f t="shared" si="27"/>
        <v>3000</v>
      </c>
      <c r="CO70" s="82">
        <f>' I КВАРТАЛ'!AA70+'II КВАРТАЛ '!AA70+' III КВАРТАЛ '!AA70+'IV КВАРТАЛ и СВОД V-мов и $$ '!AA70</f>
        <v>864</v>
      </c>
      <c r="CP70" s="82">
        <f>' I КВАРТАЛ'!AB70+'II КВАРТАЛ '!AB70+' III КВАРТАЛ '!AB70+'IV КВАРТАЛ и СВОД V-мов и $$ '!AB70</f>
        <v>2136</v>
      </c>
      <c r="CQ70" s="106">
        <f>' I КВАРТАЛ'!AC70+'II КВАРТАЛ '!AC70+' III КВАРТАЛ '!AC70+'IV КВАРТАЛ и СВОД V-мов и $$ '!AC70</f>
        <v>1748715</v>
      </c>
      <c r="CR70" s="49">
        <f>' I КВАРТАЛ'!AD70+'II КВАРТАЛ '!AD70+' III КВАРТАЛ '!AD70+'IV КВАРТАЛ и СВОД V-мов и $$ '!AD70</f>
        <v>503629.92</v>
      </c>
      <c r="CS70" s="49">
        <f>' I КВАРТАЛ'!AE70+'II КВАРТАЛ '!AE70+' III КВАРТАЛ '!AE70+'IV КВАРТАЛ и СВОД V-мов и $$ '!AE70</f>
        <v>1245085.08</v>
      </c>
      <c r="CT70" s="83">
        <f t="shared" si="28"/>
        <v>0</v>
      </c>
      <c r="CU70" s="82">
        <f>' I КВАРТАЛ'!AG70+'II КВАРТАЛ '!AG70+' III КВАРТАЛ '!AG70+'IV КВАРТАЛ и СВОД V-мов и $$ '!AG70</f>
        <v>0</v>
      </c>
      <c r="CV70" s="82">
        <f>' I КВАРТАЛ'!AH70+'II КВАРТАЛ '!AH70+' III КВАРТАЛ '!AH70+'IV КВАРТАЛ и СВОД V-мов и $$ '!AH70</f>
        <v>0</v>
      </c>
      <c r="CW70" s="106">
        <f>' I КВАРТАЛ'!AI70+'II КВАРТАЛ '!AI70+' III КВАРТАЛ '!AI70+'IV КВАРТАЛ и СВОД V-мов и $$ '!AI70</f>
        <v>0</v>
      </c>
      <c r="CX70" s="49">
        <f>' I КВАРТАЛ'!AJ70+'II КВАРТАЛ '!AJ70+' III КВАРТАЛ '!AJ70+'IV КВАРТАЛ и СВОД V-мов и $$ '!AJ70</f>
        <v>0</v>
      </c>
      <c r="CY70" s="49">
        <f>' I КВАРТАЛ'!AK70+'II КВАРТАЛ '!AK70+' III КВАРТАЛ '!AK70+'IV КВАРТАЛ и СВОД V-мов и $$ '!AK70</f>
        <v>0</v>
      </c>
      <c r="CZ70" s="83">
        <f t="shared" si="29"/>
        <v>0</v>
      </c>
      <c r="DA70" s="82">
        <f>' I КВАРТАЛ'!AM70+'II КВАРТАЛ '!AM70+' III КВАРТАЛ '!AM70+'IV КВАРТАЛ и СВОД V-мов и $$ '!AM70</f>
        <v>0</v>
      </c>
      <c r="DB70" s="82">
        <f>' I КВАРТАЛ'!AN70+'II КВАРТАЛ '!AN70+' III КВАРТАЛ '!AN70+'IV КВАРТАЛ и СВОД V-мов и $$ '!AN70</f>
        <v>0</v>
      </c>
      <c r="DC70" s="106">
        <f>' I КВАРТАЛ'!AO70+'II КВАРТАЛ '!AO70+' III КВАРТАЛ '!AO70+'IV КВАРТАЛ и СВОД V-мов и $$ '!AO70</f>
        <v>0</v>
      </c>
      <c r="DD70" s="49">
        <f>' I КВАРТАЛ'!AP70+'II КВАРТАЛ '!AP70+' III КВАРТАЛ '!AP70+'IV КВАРТАЛ и СВОД V-мов и $$ '!AP70</f>
        <v>0</v>
      </c>
      <c r="DE70" s="49">
        <f>' I КВАРТАЛ'!AQ70+'II КВАРТАЛ '!AQ70+' III КВАРТАЛ '!AQ70+'IV КВАРТАЛ и СВОД V-мов и $$ '!AQ70</f>
        <v>0</v>
      </c>
      <c r="DF70" s="83">
        <f t="shared" si="30"/>
        <v>0</v>
      </c>
      <c r="DG70" s="82">
        <f>' I КВАРТАЛ'!AS70+'II КВАРТАЛ '!AS70+' III КВАРТАЛ '!AS70+'IV КВАРТАЛ и СВОД V-мов и $$ '!AS70</f>
        <v>0</v>
      </c>
      <c r="DH70" s="82">
        <f>' I КВАРТАЛ'!AT70+'II КВАРТАЛ '!AT70+' III КВАРТАЛ '!AT70+'IV КВАРТАЛ и СВОД V-мов и $$ '!AT70</f>
        <v>0</v>
      </c>
      <c r="DI70" s="106">
        <f>' I КВАРТАЛ'!AU70+'II КВАРТАЛ '!AU70+' III КВАРТАЛ '!AU70+'IV КВАРТАЛ и СВОД V-мов и $$ '!AU70</f>
        <v>0</v>
      </c>
      <c r="DJ70" s="49">
        <f>' I КВАРТАЛ'!AV70+'II КВАРТАЛ '!AV70+' III КВАРТАЛ '!AV70+'IV КВАРТАЛ и СВОД V-мов и $$ '!AV70</f>
        <v>0</v>
      </c>
      <c r="DK70" s="49">
        <f>' I КВАРТАЛ'!AW70+'II КВАРТАЛ '!AW70+' III КВАРТАЛ '!AW70+'IV КВАРТАЛ и СВОД V-мов и $$ '!AW70</f>
        <v>0</v>
      </c>
      <c r="DL70" s="83">
        <f t="shared" si="31"/>
        <v>10000</v>
      </c>
      <c r="DM70" s="82">
        <f>' I КВАРТАЛ'!AY70+'II КВАРТАЛ '!AY70+' III КВАРТАЛ '!AY70+'IV КВАРТАЛ и СВОД V-мов и $$ '!AY70</f>
        <v>1886</v>
      </c>
      <c r="DN70" s="82">
        <f>' I КВАРТАЛ'!AZ70+'II КВАРТАЛ '!AZ70+' III КВАРТАЛ '!AZ70+'IV КВАРТАЛ и СВОД V-мов и $$ '!AZ70</f>
        <v>8114</v>
      </c>
      <c r="DO70" s="106">
        <f>' I КВАРТАЛ'!BA70+'II КВАРТАЛ '!BA70+' III КВАРТАЛ '!BA70+'IV КВАРТАЛ и СВОД V-мов и $$ '!BA70</f>
        <v>994400</v>
      </c>
      <c r="DP70" s="49">
        <f>' I КВАРТАЛ'!BB70+'II КВАРТАЛ '!BB70+' III КВАРТАЛ '!BB70+'IV КВАРТАЛ и СВОД V-мов и $$ '!BB70</f>
        <v>187543.84</v>
      </c>
      <c r="DQ70" s="49">
        <f>' I КВАРТАЛ'!BC70+'II КВАРТАЛ '!BC70+' III КВАРТАЛ '!BC70+'IV КВАРТАЛ и СВОД V-мов и $$ '!BC70</f>
        <v>806856.16000000015</v>
      </c>
      <c r="DR70" s="83">
        <f t="shared" si="32"/>
        <v>1000</v>
      </c>
      <c r="DS70" s="82">
        <f>' I КВАРТАЛ'!BE70+'II КВАРТАЛ '!BE70+' III КВАРТАЛ '!BE70+'IV КВАРТАЛ и СВОД V-мов и $$ '!BE70</f>
        <v>189</v>
      </c>
      <c r="DT70" s="82">
        <f>' I КВАРТАЛ'!BF70+'II КВАРТАЛ '!BF70+' III КВАРТАЛ '!BF70+'IV КВАРТАЛ и СВОД V-мов и $$ '!BF70</f>
        <v>811</v>
      </c>
      <c r="DU70" s="106">
        <f>' I КВАРТАЛ'!BG70+'II КВАРТАЛ '!BG70+' III КВАРТАЛ '!BG70+'IV КВАРТАЛ и СВОД V-мов и $$ '!BG70</f>
        <v>607460</v>
      </c>
      <c r="DV70" s="49">
        <f>' I КВАРТАЛ'!BH70+'II КВАРТАЛ '!BH70+' III КВАРТАЛ '!BH70+'IV КВАРТАЛ и СВОД V-мов и $$ '!BH70</f>
        <v>114809.93999999999</v>
      </c>
      <c r="DW70" s="49">
        <f>' I КВАРТАЛ'!BI70+'II КВАРТАЛ '!BI70+' III КВАРТАЛ '!BI70+'IV КВАРТАЛ и СВОД V-мов и $$ '!BI70</f>
        <v>492650.06</v>
      </c>
      <c r="DY70" s="65">
        <f t="shared" si="87"/>
        <v>14000</v>
      </c>
      <c r="DZ70" s="90">
        <f t="shared" si="88"/>
        <v>2939</v>
      </c>
      <c r="EA70" s="90">
        <f t="shared" si="89"/>
        <v>11061</v>
      </c>
      <c r="EB70" s="56">
        <f t="shared" si="33"/>
        <v>3350575</v>
      </c>
      <c r="EC70" s="49">
        <f t="shared" si="34"/>
        <v>805983.7</v>
      </c>
      <c r="ED70" s="49">
        <f t="shared" si="35"/>
        <v>2544591.3000000003</v>
      </c>
      <c r="EE70" s="107">
        <f t="shared" si="90"/>
        <v>0</v>
      </c>
      <c r="EF70" s="93">
        <f t="shared" si="149"/>
        <v>14000</v>
      </c>
      <c r="EG70" s="94">
        <f t="shared" si="150"/>
        <v>0</v>
      </c>
      <c r="EH70" s="151"/>
      <c r="EI70" s="152"/>
      <c r="EJ70" s="151"/>
    </row>
    <row r="71" spans="1:140" s="33" customFormat="1" ht="15" x14ac:dyDescent="0.25">
      <c r="A71" s="21" t="s">
        <v>34</v>
      </c>
      <c r="B71" s="51"/>
      <c r="C71" s="31"/>
      <c r="D71" s="31"/>
      <c r="E71" s="53"/>
      <c r="F71" s="3"/>
      <c r="G71" s="3"/>
      <c r="H71" s="51">
        <f t="shared" si="49"/>
        <v>4584</v>
      </c>
      <c r="I71" s="148">
        <v>876</v>
      </c>
      <c r="J71" s="148">
        <v>3708</v>
      </c>
      <c r="K71" s="137">
        <f>L71+M71</f>
        <v>457063.44</v>
      </c>
      <c r="L71" s="3">
        <v>87344.58</v>
      </c>
      <c r="M71" s="3">
        <v>369718.86</v>
      </c>
      <c r="N71" s="51"/>
      <c r="O71" s="32"/>
      <c r="P71" s="32"/>
      <c r="Q71" s="53"/>
      <c r="R71" s="32"/>
      <c r="S71" s="32"/>
      <c r="T71" s="51">
        <f t="shared" si="128"/>
        <v>1830</v>
      </c>
      <c r="U71" s="31">
        <v>439</v>
      </c>
      <c r="V71" s="31">
        <v>1391</v>
      </c>
      <c r="W71" s="137">
        <f t="shared" ref="W71" si="155">X71+Y71</f>
        <v>1576455.72</v>
      </c>
      <c r="X71" s="3">
        <v>378177.08</v>
      </c>
      <c r="Y71" s="3">
        <v>1198278.6399999999</v>
      </c>
      <c r="Z71" s="51">
        <f t="shared" si="45"/>
        <v>19734</v>
      </c>
      <c r="AA71" s="148">
        <v>4306</v>
      </c>
      <c r="AB71" s="148">
        <v>15428</v>
      </c>
      <c r="AC71" s="137">
        <f t="shared" si="147"/>
        <v>19701561.420000002</v>
      </c>
      <c r="AD71" s="3">
        <v>4298921.83</v>
      </c>
      <c r="AE71" s="3">
        <v>15402639.59</v>
      </c>
      <c r="AF71" s="51"/>
      <c r="AG71" s="31"/>
      <c r="AH71" s="31"/>
      <c r="AI71" s="53"/>
      <c r="AJ71" s="3"/>
      <c r="AK71" s="3"/>
      <c r="AL71" s="51"/>
      <c r="AM71" s="31"/>
      <c r="AN71" s="31"/>
      <c r="AO71" s="53"/>
      <c r="AP71" s="3"/>
      <c r="AQ71" s="3"/>
      <c r="AR71" s="51"/>
      <c r="AS71" s="31"/>
      <c r="AT71" s="31"/>
      <c r="AU71" s="53"/>
      <c r="AV71" s="3"/>
      <c r="AW71" s="3"/>
      <c r="AX71" s="51"/>
      <c r="AY71" s="31"/>
      <c r="AZ71" s="31"/>
      <c r="BA71" s="53"/>
      <c r="BB71" s="3"/>
      <c r="BC71" s="3"/>
      <c r="BD71" s="51"/>
      <c r="BE71" s="31"/>
      <c r="BF71" s="31"/>
      <c r="BG71" s="53"/>
      <c r="BH71" s="3"/>
      <c r="BI71" s="3"/>
      <c r="BK71" s="55">
        <f t="shared" ref="BK71:BK96" si="156">E71+K71+Q71+W71+AC71+AI71+AO71+AU71+BA71+BG71</f>
        <v>21735080.580000002</v>
      </c>
      <c r="BL71" s="58">
        <f>' I КВАРТАЛ'!BK71+'II КВАРТАЛ '!BK71+' III КВАРТАЛ '!BK71+'IV КВАРТАЛ и СВОД V-мов и $$ '!BK71</f>
        <v>86155276.320000008</v>
      </c>
      <c r="BM71" s="99">
        <v>86155276.310000002</v>
      </c>
      <c r="BN71" s="99">
        <f t="shared" ref="BN71:BN102" si="157">BL71-BM71</f>
        <v>1.000000536441803E-2</v>
      </c>
      <c r="BO71" s="99"/>
      <c r="BP71" s="83">
        <f t="shared" si="148"/>
        <v>0</v>
      </c>
      <c r="BQ71" s="82">
        <f>' I КВАРТАЛ'!C71+'II КВАРТАЛ '!C71+' III КВАРТАЛ '!C71+'IV КВАРТАЛ и СВОД V-мов и $$ '!C71</f>
        <v>0</v>
      </c>
      <c r="BR71" s="82">
        <f>' I КВАРТАЛ'!D71+'II КВАРТАЛ '!D71+' III КВАРТАЛ '!D71+'IV КВАРТАЛ и СВОД V-мов и $$ '!D71</f>
        <v>0</v>
      </c>
      <c r="BS71" s="106">
        <f>' I КВАРТАЛ'!E71+'II КВАРТАЛ '!E71+' III КВАРТАЛ '!E71+'IV КВАРТАЛ и СВОД V-мов и $$ '!E71</f>
        <v>0</v>
      </c>
      <c r="BT71" s="49">
        <f>' I КВАРТАЛ'!F71+'II КВАРТАЛ '!F71+' III КВАРТАЛ '!F71+'IV КВАРТАЛ и СВОД V-мов и $$ '!F71</f>
        <v>0</v>
      </c>
      <c r="BU71" s="49">
        <f>' I КВАРТАЛ'!G71+'II КВАРТАЛ '!G71+' III КВАРТАЛ '!G71+'IV КВАРТАЛ и СВОД V-мов и $$ '!G71</f>
        <v>0</v>
      </c>
      <c r="BV71" s="83">
        <f t="shared" si="24"/>
        <v>18110</v>
      </c>
      <c r="BW71" s="82">
        <f>' I КВАРТАЛ'!I71+'II КВАРТАЛ '!I71+' III КВАРТАЛ '!I71+'IV КВАРТАЛ и СВОД V-мов и $$ '!I71</f>
        <v>4178</v>
      </c>
      <c r="BX71" s="82">
        <f>' I КВАРТАЛ'!J71+'II КВАРТАЛ '!J71+' III КВАРТАЛ '!J71+'IV КВАРТАЛ и СВОД V-мов и $$ '!J71</f>
        <v>13932</v>
      </c>
      <c r="BY71" s="106">
        <f>' I КВАРТАЛ'!K71+'II КВАРТАЛ '!K71+' III КВАРТАЛ '!K71+'IV КВАРТАЛ и СВОД V-мов и $$ '!K71</f>
        <v>1806084.7</v>
      </c>
      <c r="BZ71" s="49">
        <f>' I КВАРТАЛ'!L71+'II КВАРТАЛ '!L71+' III КВАРТАЛ '!L71+'IV КВАРТАЛ и СВОД V-мов и $$ '!L71</f>
        <v>416676.03</v>
      </c>
      <c r="CA71" s="49">
        <f>' I КВАРТАЛ'!M71+'II КВАРТАЛ '!M71+' III КВАРТАЛ '!M71+'IV КВАРТАЛ и СВОД V-мов и $$ '!M71</f>
        <v>1389408.67</v>
      </c>
      <c r="CB71" s="83">
        <f t="shared" si="25"/>
        <v>0</v>
      </c>
      <c r="CC71" s="82">
        <f>' I КВАРТАЛ'!O71+'II КВАРТАЛ '!O71+' III КВАРТАЛ '!O71+'IV КВАРТАЛ и СВОД V-мов и $$ '!O71</f>
        <v>0</v>
      </c>
      <c r="CD71" s="82">
        <f>' I КВАРТАЛ'!P71+'II КВАРТАЛ '!P71+' III КВАРТАЛ '!P71+'IV КВАРТАЛ и СВОД V-мов и $$ '!P71</f>
        <v>0</v>
      </c>
      <c r="CE71" s="106">
        <f>' I КВАРТАЛ'!Q71+'II КВАРТАЛ '!Q71+' III КВАРТАЛ '!Q71+'IV КВАРТАЛ и СВОД V-мов и $$ '!Q71</f>
        <v>0</v>
      </c>
      <c r="CF71" s="49">
        <f>' I КВАРТАЛ'!R71+'II КВАРТАЛ '!R71+' III КВАРТАЛ '!R71+'IV КВАРТАЛ и СВОД V-мов и $$ '!R71</f>
        <v>0</v>
      </c>
      <c r="CG71" s="49">
        <f>' I КВАРТАЛ'!S71+'II КВАРТАЛ '!S71+' III КВАРТАЛ '!S71+'IV КВАРТАЛ и СВОД V-мов и $$ '!S71</f>
        <v>0</v>
      </c>
      <c r="CH71" s="83">
        <f t="shared" si="26"/>
        <v>6940</v>
      </c>
      <c r="CI71" s="82">
        <f>' I КВАРТАЛ'!U71+'II КВАРТАЛ '!U71+' III КВАРТАЛ '!U71+'IV КВАРТАЛ и СВОД V-мов и $$ '!U71</f>
        <v>1664</v>
      </c>
      <c r="CJ71" s="82">
        <f>' I КВАРТАЛ'!V71+'II КВАРТАЛ '!V71+' III КВАРТАЛ '!V71+'IV КВАРТАЛ и СВОД V-мов и $$ '!V71</f>
        <v>5276</v>
      </c>
      <c r="CK71" s="106">
        <f>' I КВАРТАЛ'!W71+'II КВАРТАЛ '!W71+' III КВАРТАЛ '!W71+'IV КВАРТАЛ и СВОД V-мов и $$ '!W71</f>
        <v>5978471.4199999999</v>
      </c>
      <c r="CL71" s="49">
        <f>' I КВАРТАЛ'!X71+'II КВАРТАЛ '!X71+' III КВАРТАЛ '!X71+'IV КВАРТАЛ и СВОД V-мов и $$ '!X71</f>
        <v>1433454.82</v>
      </c>
      <c r="CM71" s="49">
        <f>' I КВАРТАЛ'!Y71+'II КВАРТАЛ '!Y71+' III КВАРТАЛ '!Y71+'IV КВАРТАЛ и СВОД V-мов и $$ '!Y71</f>
        <v>4545016.5999999996</v>
      </c>
      <c r="CN71" s="83">
        <f t="shared" si="27"/>
        <v>78450</v>
      </c>
      <c r="CO71" s="82">
        <f>' I КВАРТАЛ'!AA71+'II КВАРТАЛ '!AA71+' III КВАРТАЛ '!AA71+'IV КВАРТАЛ и СВОД V-мов и $$ '!AA71</f>
        <v>22272</v>
      </c>
      <c r="CP71" s="82">
        <f>' I КВАРТАЛ'!AB71+'II КВАРТАЛ '!AB71+' III КВАРТАЛ '!AB71+'IV КВАРТАЛ и СВОД V-мов и $$ '!AB71</f>
        <v>56178</v>
      </c>
      <c r="CQ71" s="106">
        <f>' I КВАРТАЛ'!AC71+'II КВАРТАЛ '!AC71+' III КВАРТАЛ '!AC71+'IV КВАРТАЛ и СВОД V-мов и $$ '!AC71</f>
        <v>78370720.200000003</v>
      </c>
      <c r="CR71" s="49">
        <f>' I КВАРТАЛ'!AD71+'II КВАРТАЛ '!AD71+' III КВАРТАЛ '!AD71+'IV КВАРТАЛ и СВОД V-мов и $$ '!AD71</f>
        <v>22250634.380000003</v>
      </c>
      <c r="CS71" s="49">
        <f>' I КВАРТАЛ'!AE71+'II КВАРТАЛ '!AE71+' III КВАРТАЛ '!AE71+'IV КВАРТАЛ и СВОД V-мов и $$ '!AE71</f>
        <v>56120085.819999993</v>
      </c>
      <c r="CT71" s="83">
        <f t="shared" si="28"/>
        <v>0</v>
      </c>
      <c r="CU71" s="82">
        <f>' I КВАРТАЛ'!AG71+'II КВАРТАЛ '!AG71+' III КВАРТАЛ '!AG71+'IV КВАРТАЛ и СВОД V-мов и $$ '!AG71</f>
        <v>0</v>
      </c>
      <c r="CV71" s="82">
        <f>' I КВАРТАЛ'!AH71+'II КВАРТАЛ '!AH71+' III КВАРТАЛ '!AH71+'IV КВАРТАЛ и СВОД V-мов и $$ '!AH71</f>
        <v>0</v>
      </c>
      <c r="CW71" s="106">
        <f>' I КВАРТАЛ'!AI71+'II КВАРТАЛ '!AI71+' III КВАРТАЛ '!AI71+'IV КВАРТАЛ и СВОД V-мов и $$ '!AI71</f>
        <v>0</v>
      </c>
      <c r="CX71" s="49">
        <f>' I КВАРТАЛ'!AJ71+'II КВАРТАЛ '!AJ71+' III КВАРТАЛ '!AJ71+'IV КВАРТАЛ и СВОД V-мов и $$ '!AJ71</f>
        <v>0</v>
      </c>
      <c r="CY71" s="49">
        <f>' I КВАРТАЛ'!AK71+'II КВАРТАЛ '!AK71+' III КВАРТАЛ '!AK71+'IV КВАРТАЛ и СВОД V-мов и $$ '!AK71</f>
        <v>0</v>
      </c>
      <c r="CZ71" s="83">
        <f t="shared" si="29"/>
        <v>0</v>
      </c>
      <c r="DA71" s="82">
        <f>' I КВАРТАЛ'!AM71+'II КВАРТАЛ '!AM71+' III КВАРТАЛ '!AM71+'IV КВАРТАЛ и СВОД V-мов и $$ '!AM71</f>
        <v>0</v>
      </c>
      <c r="DB71" s="82">
        <f>' I КВАРТАЛ'!AN71+'II КВАРТАЛ '!AN71+' III КВАРТАЛ '!AN71+'IV КВАРТАЛ и СВОД V-мов и $$ '!AN71</f>
        <v>0</v>
      </c>
      <c r="DC71" s="106">
        <f>' I КВАРТАЛ'!AO71+'II КВАРТАЛ '!AO71+' III КВАРТАЛ '!AO71+'IV КВАРТАЛ и СВОД V-мов и $$ '!AO71</f>
        <v>0</v>
      </c>
      <c r="DD71" s="49">
        <f>' I КВАРТАЛ'!AP71+'II КВАРТАЛ '!AP71+' III КВАРТАЛ '!AP71+'IV КВАРТАЛ и СВОД V-мов и $$ '!AP71</f>
        <v>0</v>
      </c>
      <c r="DE71" s="49">
        <f>' I КВАРТАЛ'!AQ71+'II КВАРТАЛ '!AQ71+' III КВАРТАЛ '!AQ71+'IV КВАРТАЛ и СВОД V-мов и $$ '!AQ71</f>
        <v>0</v>
      </c>
      <c r="DF71" s="83">
        <f t="shared" si="30"/>
        <v>0</v>
      </c>
      <c r="DG71" s="82">
        <f>' I КВАРТАЛ'!AS71+'II КВАРТАЛ '!AS71+' III КВАРТАЛ '!AS71+'IV КВАРТАЛ и СВОД V-мов и $$ '!AS71</f>
        <v>0</v>
      </c>
      <c r="DH71" s="82">
        <f>' I КВАРТАЛ'!AT71+'II КВАРТАЛ '!AT71+' III КВАРТАЛ '!AT71+'IV КВАРТАЛ и СВОД V-мов и $$ '!AT71</f>
        <v>0</v>
      </c>
      <c r="DI71" s="106">
        <f>' I КВАРТАЛ'!AU71+'II КВАРТАЛ '!AU71+' III КВАРТАЛ '!AU71+'IV КВАРТАЛ и СВОД V-мов и $$ '!AU71</f>
        <v>0</v>
      </c>
      <c r="DJ71" s="49">
        <f>' I КВАРТАЛ'!AV71+'II КВАРТАЛ '!AV71+' III КВАРТАЛ '!AV71+'IV КВАРТАЛ и СВОД V-мов и $$ '!AV71</f>
        <v>0</v>
      </c>
      <c r="DK71" s="49">
        <f>' I КВАРТАЛ'!AW71+'II КВАРТАЛ '!AW71+' III КВАРТАЛ '!AW71+'IV КВАРТАЛ и СВОД V-мов и $$ '!AW71</f>
        <v>0</v>
      </c>
      <c r="DL71" s="83">
        <f t="shared" si="31"/>
        <v>0</v>
      </c>
      <c r="DM71" s="82">
        <f>' I КВАРТАЛ'!AY71+'II КВАРТАЛ '!AY71+' III КВАРТАЛ '!AY71+'IV КВАРТАЛ и СВОД V-мов и $$ '!AY71</f>
        <v>0</v>
      </c>
      <c r="DN71" s="82">
        <f>' I КВАРТАЛ'!AZ71+'II КВАРТАЛ '!AZ71+' III КВАРТАЛ '!AZ71+'IV КВАРТАЛ и СВОД V-мов и $$ '!AZ71</f>
        <v>0</v>
      </c>
      <c r="DO71" s="106">
        <f>' I КВАРТАЛ'!BA71+'II КВАРТАЛ '!BA71+' III КВАРТАЛ '!BA71+'IV КВАРТАЛ и СВОД V-мов и $$ '!BA71</f>
        <v>0</v>
      </c>
      <c r="DP71" s="49">
        <f>' I КВАРТАЛ'!BB71+'II КВАРТАЛ '!BB71+' III КВАРТАЛ '!BB71+'IV КВАРТАЛ и СВОД V-мов и $$ '!BB71</f>
        <v>0</v>
      </c>
      <c r="DQ71" s="49">
        <f>' I КВАРТАЛ'!BC71+'II КВАРТАЛ '!BC71+' III КВАРТАЛ '!BC71+'IV КВАРТАЛ и СВОД V-мов и $$ '!BC71</f>
        <v>0</v>
      </c>
      <c r="DR71" s="83">
        <f t="shared" si="32"/>
        <v>0</v>
      </c>
      <c r="DS71" s="82">
        <f>' I КВАРТАЛ'!BE71+'II КВАРТАЛ '!BE71+' III КВАРТАЛ '!BE71+'IV КВАРТАЛ и СВОД V-мов и $$ '!BE71</f>
        <v>0</v>
      </c>
      <c r="DT71" s="82">
        <f>' I КВАРТАЛ'!BF71+'II КВАРТАЛ '!BF71+' III КВАРТАЛ '!BF71+'IV КВАРТАЛ и СВОД V-мов и $$ '!BF71</f>
        <v>0</v>
      </c>
      <c r="DU71" s="106">
        <f>' I КВАРТАЛ'!BG71+'II КВАРТАЛ '!BG71+' III КВАРТАЛ '!BG71+'IV КВАРТАЛ и СВОД V-мов и $$ '!BG71</f>
        <v>0</v>
      </c>
      <c r="DV71" s="49">
        <f>' I КВАРТАЛ'!BH71+'II КВАРТАЛ '!BH71+' III КВАРТАЛ '!BH71+'IV КВАРТАЛ и СВОД V-мов и $$ '!BH71</f>
        <v>0</v>
      </c>
      <c r="DW71" s="49">
        <f>' I КВАРТАЛ'!BI71+'II КВАРТАЛ '!BI71+' III КВАРТАЛ '!BI71+'IV КВАРТАЛ и СВОД V-мов и $$ '!BI71</f>
        <v>0</v>
      </c>
      <c r="DY71" s="65">
        <f t="shared" ref="DY71:DY96" si="158">BP71+BV71+CB71+CH71+CN71+CT71+CZ71+DF71+DL71+DR71</f>
        <v>103500</v>
      </c>
      <c r="DZ71" s="90">
        <f t="shared" ref="DZ71:DZ96" si="159">BQ71+BW71+CC71+CI71+CO71+CU71+DA71+DG71+DM71+DS71</f>
        <v>28114</v>
      </c>
      <c r="EA71" s="90">
        <f t="shared" ref="EA71:EA96" si="160">BR71+BX71+CD71+CJ71+CP71+CV71+DB71+DH71+DN71+DT71</f>
        <v>75386</v>
      </c>
      <c r="EB71" s="56">
        <f t="shared" si="33"/>
        <v>86155276.320000008</v>
      </c>
      <c r="EC71" s="49">
        <f t="shared" si="34"/>
        <v>24100765.230000004</v>
      </c>
      <c r="ED71" s="49">
        <f t="shared" si="35"/>
        <v>62054511.089999989</v>
      </c>
      <c r="EE71" s="107">
        <f t="shared" ref="EE71:EE96" si="161">BL71-EB71</f>
        <v>0</v>
      </c>
      <c r="EF71" s="93">
        <f t="shared" si="149"/>
        <v>103500</v>
      </c>
      <c r="EG71" s="94">
        <f t="shared" si="150"/>
        <v>0</v>
      </c>
      <c r="EH71" s="151"/>
      <c r="EI71" s="154"/>
      <c r="EJ71" s="115"/>
    </row>
    <row r="72" spans="1:140" s="33" customFormat="1" ht="15" x14ac:dyDescent="0.25">
      <c r="A72" s="21" t="s">
        <v>35</v>
      </c>
      <c r="B72" s="51"/>
      <c r="C72" s="31"/>
      <c r="D72" s="31"/>
      <c r="E72" s="53"/>
      <c r="F72" s="3"/>
      <c r="G72" s="3"/>
      <c r="H72" s="51"/>
      <c r="I72" s="31"/>
      <c r="J72" s="31"/>
      <c r="K72" s="53"/>
      <c r="L72" s="3"/>
      <c r="M72" s="3"/>
      <c r="N72" s="51"/>
      <c r="O72" s="32"/>
      <c r="P72" s="32"/>
      <c r="Q72" s="53"/>
      <c r="R72" s="32"/>
      <c r="S72" s="32"/>
      <c r="T72" s="51"/>
      <c r="U72" s="31"/>
      <c r="V72" s="31"/>
      <c r="W72" s="53"/>
      <c r="X72" s="3"/>
      <c r="Y72" s="3"/>
      <c r="Z72" s="51">
        <f t="shared" si="45"/>
        <v>366</v>
      </c>
      <c r="AA72" s="148">
        <v>94</v>
      </c>
      <c r="AB72" s="149">
        <v>272</v>
      </c>
      <c r="AC72" s="137">
        <f t="shared" si="147"/>
        <v>194166.66</v>
      </c>
      <c r="AD72" s="3">
        <v>49867.94</v>
      </c>
      <c r="AE72" s="3">
        <v>144298.72</v>
      </c>
      <c r="AF72" s="51"/>
      <c r="AG72" s="31"/>
      <c r="AH72" s="31"/>
      <c r="AI72" s="53"/>
      <c r="AJ72" s="3"/>
      <c r="AK72" s="3"/>
      <c r="AL72" s="51"/>
      <c r="AM72" s="31"/>
      <c r="AN72" s="31"/>
      <c r="AO72" s="53"/>
      <c r="AP72" s="3"/>
      <c r="AQ72" s="3"/>
      <c r="AR72" s="51"/>
      <c r="AS72" s="31"/>
      <c r="AT72" s="31"/>
      <c r="AU72" s="53"/>
      <c r="AV72" s="3"/>
      <c r="AW72" s="3"/>
      <c r="AX72" s="51"/>
      <c r="AY72" s="31"/>
      <c r="AZ72" s="31"/>
      <c r="BA72" s="53"/>
      <c r="BB72" s="3"/>
      <c r="BC72" s="3"/>
      <c r="BD72" s="51">
        <f t="shared" ref="BD72:BD96" si="162">BE72+BF72</f>
        <v>21223</v>
      </c>
      <c r="BE72" s="31">
        <v>8919</v>
      </c>
      <c r="BF72" s="31">
        <v>12304</v>
      </c>
      <c r="BG72" s="137">
        <f t="shared" ref="BG72:BG73" si="163">BH72+BI72</f>
        <v>129791607.63</v>
      </c>
      <c r="BH72" s="3">
        <v>54545132.57</v>
      </c>
      <c r="BI72" s="3">
        <v>75246475.060000002</v>
      </c>
      <c r="BK72" s="55">
        <f t="shared" si="156"/>
        <v>129985774.28999999</v>
      </c>
      <c r="BL72" s="58">
        <f>' I КВАРТАЛ'!BK72+'II КВАРТАЛ '!BK72+' III КВАРТАЛ '!BK72+'IV КВАРТАЛ и СВОД V-мов и $$ '!BK72</f>
        <v>512298592.57999992</v>
      </c>
      <c r="BM72" s="99">
        <v>512298592.57999998</v>
      </c>
      <c r="BN72" s="99">
        <f t="shared" si="157"/>
        <v>0</v>
      </c>
      <c r="BO72" s="99"/>
      <c r="BP72" s="83">
        <f t="shared" si="148"/>
        <v>0</v>
      </c>
      <c r="BQ72" s="82">
        <f>' I КВАРТАЛ'!C72+'II КВАРТАЛ '!C72+' III КВАРТАЛ '!C72+'IV КВАРТАЛ и СВОД V-мов и $$ '!C72</f>
        <v>0</v>
      </c>
      <c r="BR72" s="82">
        <f>' I КВАРТАЛ'!D72+'II КВАРТАЛ '!D72+' III КВАРТАЛ '!D72+'IV КВАРТАЛ и СВОД V-мов и $$ '!D72</f>
        <v>0</v>
      </c>
      <c r="BS72" s="106">
        <f>' I КВАРТАЛ'!E72+'II КВАРТАЛ '!E72+' III КВАРТАЛ '!E72+'IV КВАРТАЛ и СВОД V-мов и $$ '!E72</f>
        <v>0</v>
      </c>
      <c r="BT72" s="49">
        <f>' I КВАРТАЛ'!F72+'II КВАРТАЛ '!F72+' III КВАРТАЛ '!F72+'IV КВАРТАЛ и СВОД V-мов и $$ '!F72</f>
        <v>0</v>
      </c>
      <c r="BU72" s="49">
        <f>' I КВАРТАЛ'!G72+'II КВАРТАЛ '!G72+' III КВАРТАЛ '!G72+'IV КВАРТАЛ и СВОД V-мов и $$ '!G72</f>
        <v>0</v>
      </c>
      <c r="BV72" s="83">
        <f t="shared" ref="BV72:BV96" si="164">BW72+BX72</f>
        <v>0</v>
      </c>
      <c r="BW72" s="82">
        <f>' I КВАРТАЛ'!I72+'II КВАРТАЛ '!I72+' III КВАРТАЛ '!I72+'IV КВАРТАЛ и СВОД V-мов и $$ '!I72</f>
        <v>0</v>
      </c>
      <c r="BX72" s="82">
        <f>' I КВАРТАЛ'!J72+'II КВАРТАЛ '!J72+' III КВАРТАЛ '!J72+'IV КВАРТАЛ и СВОД V-мов и $$ '!J72</f>
        <v>0</v>
      </c>
      <c r="BY72" s="106">
        <f>' I КВАРТАЛ'!K72+'II КВАРТАЛ '!K72+' III КВАРТАЛ '!K72+'IV КВАРТАЛ и СВОД V-мов и $$ '!K72</f>
        <v>0</v>
      </c>
      <c r="BZ72" s="49">
        <f>' I КВАРТАЛ'!L72+'II КВАРТАЛ '!L72+' III КВАРТАЛ '!L72+'IV КВАРТАЛ и СВОД V-мов и $$ '!L72</f>
        <v>0</v>
      </c>
      <c r="CA72" s="49">
        <f>' I КВАРТАЛ'!M72+'II КВАРТАЛ '!M72+' III КВАРТАЛ '!M72+'IV КВАРТАЛ и СВОД V-мов и $$ '!M72</f>
        <v>0</v>
      </c>
      <c r="CB72" s="83">
        <f t="shared" ref="CB72:CB96" si="165">CC72+CD72</f>
        <v>0</v>
      </c>
      <c r="CC72" s="82">
        <f>' I КВАРТАЛ'!O72+'II КВАРТАЛ '!O72+' III КВАРТАЛ '!O72+'IV КВАРТАЛ и СВОД V-мов и $$ '!O72</f>
        <v>0</v>
      </c>
      <c r="CD72" s="82">
        <f>' I КВАРТАЛ'!P72+'II КВАРТАЛ '!P72+' III КВАРТАЛ '!P72+'IV КВАРТАЛ и СВОД V-мов и $$ '!P72</f>
        <v>0</v>
      </c>
      <c r="CE72" s="106">
        <f>' I КВАРТАЛ'!Q72+'II КВАРТАЛ '!Q72+' III КВАРТАЛ '!Q72+'IV КВАРТАЛ и СВОД V-мов и $$ '!Q72</f>
        <v>0</v>
      </c>
      <c r="CF72" s="49">
        <f>' I КВАРТАЛ'!R72+'II КВАРТАЛ '!R72+' III КВАРТАЛ '!R72+'IV КВАРТАЛ и СВОД V-мов и $$ '!R72</f>
        <v>0</v>
      </c>
      <c r="CG72" s="49">
        <f>' I КВАРТАЛ'!S72+'II КВАРТАЛ '!S72+' III КВАРТАЛ '!S72+'IV КВАРТАЛ и СВОД V-мов и $$ '!S72</f>
        <v>0</v>
      </c>
      <c r="CH72" s="83">
        <f t="shared" ref="CH72:CH96" si="166">CI72+CJ72</f>
        <v>0</v>
      </c>
      <c r="CI72" s="82">
        <f>' I КВАРТАЛ'!U72+'II КВАРТАЛ '!U72+' III КВАРТАЛ '!U72+'IV КВАРТАЛ и СВОД V-мов и $$ '!U72</f>
        <v>0</v>
      </c>
      <c r="CJ72" s="82">
        <f>' I КВАРТАЛ'!V72+'II КВАРТАЛ '!V72+' III КВАРТАЛ '!V72+'IV КВАРТАЛ и СВОД V-мов и $$ '!V72</f>
        <v>0</v>
      </c>
      <c r="CK72" s="106">
        <f>' I КВАРТАЛ'!W72+'II КВАРТАЛ '!W72+' III КВАРТАЛ '!W72+'IV КВАРТАЛ и СВОД V-мов и $$ '!W72</f>
        <v>0</v>
      </c>
      <c r="CL72" s="49">
        <f>' I КВАРТАЛ'!X72+'II КВАРТАЛ '!X72+' III КВАРТАЛ '!X72+'IV КВАРТАЛ и СВОД V-мов и $$ '!X72</f>
        <v>0</v>
      </c>
      <c r="CM72" s="49">
        <f>' I КВАРТАЛ'!Y72+'II КВАРТАЛ '!Y72+' III КВАРТАЛ '!Y72+'IV КВАРТАЛ и СВОД V-мов и $$ '!Y72</f>
        <v>0</v>
      </c>
      <c r="CN72" s="83">
        <f t="shared" ref="CN72:CN96" si="167">CO72+CP72</f>
        <v>1466</v>
      </c>
      <c r="CO72" s="82">
        <f>' I КВАРТАЛ'!AA72+'II КВАРТАЛ '!AA72+' III КВАРТАЛ '!AA72+'IV КВАРТАЛ и СВОД V-мов и $$ '!AA72</f>
        <v>317</v>
      </c>
      <c r="CP72" s="82">
        <f>' I КВАРТАЛ'!AB72+'II КВАРТАЛ '!AB72+' III КВАРТАЛ '!AB72+'IV КВАРТАЛ и СВОД V-мов и $$ '!AB72</f>
        <v>1149</v>
      </c>
      <c r="CQ72" s="106">
        <f>' I КВАРТАЛ'!AC72+'II КВАРТАЛ '!AC72+' III КВАРТАЛ '!AC72+'IV КВАРТАЛ и СВОД V-мов и $$ '!AC72</f>
        <v>777727.66</v>
      </c>
      <c r="CR72" s="49">
        <f>' I КВАРТАЛ'!AD72+'II КВАРТАЛ '!AD72+' III КВАРТАЛ '!AD72+'IV КВАРТАЛ и СВОД V-мов и $$ '!AD72</f>
        <v>168171.67</v>
      </c>
      <c r="CS72" s="49">
        <f>' I КВАРТАЛ'!AE72+'II КВАРТАЛ '!AE72+' III КВАРТАЛ '!AE72+'IV КВАРТАЛ и СВОД V-мов и $$ '!AE72</f>
        <v>609555.99</v>
      </c>
      <c r="CT72" s="83">
        <f t="shared" ref="CT72:CT96" si="168">CU72+CV72</f>
        <v>0</v>
      </c>
      <c r="CU72" s="82">
        <f>' I КВАРТАЛ'!AG72+'II КВАРТАЛ '!AG72+' III КВАРТАЛ '!AG72+'IV КВАРТАЛ и СВОД V-мов и $$ '!AG72</f>
        <v>0</v>
      </c>
      <c r="CV72" s="82">
        <f>' I КВАРТАЛ'!AH72+'II КВАРТАЛ '!AH72+' III КВАРТАЛ '!AH72+'IV КВАРТАЛ и СВОД V-мов и $$ '!AH72</f>
        <v>0</v>
      </c>
      <c r="CW72" s="106">
        <f>' I КВАРТАЛ'!AI72+'II КВАРТАЛ '!AI72+' III КВАРТАЛ '!AI72+'IV КВАРТАЛ и СВОД V-мов и $$ '!AI72</f>
        <v>0</v>
      </c>
      <c r="CX72" s="49">
        <f>' I КВАРТАЛ'!AJ72+'II КВАРТАЛ '!AJ72+' III КВАРТАЛ '!AJ72+'IV КВАРТАЛ и СВОД V-мов и $$ '!AJ72</f>
        <v>0</v>
      </c>
      <c r="CY72" s="49">
        <f>' I КВАРТАЛ'!AK72+'II КВАРТАЛ '!AK72+' III КВАРТАЛ '!AK72+'IV КВАРТАЛ и СВОД V-мов и $$ '!AK72</f>
        <v>0</v>
      </c>
      <c r="CZ72" s="83">
        <f t="shared" ref="CZ72:CZ96" si="169">DA72+DB72</f>
        <v>0</v>
      </c>
      <c r="DA72" s="82">
        <f>' I КВАРТАЛ'!AM72+'II КВАРТАЛ '!AM72+' III КВАРТАЛ '!AM72+'IV КВАРТАЛ и СВОД V-мов и $$ '!AM72</f>
        <v>0</v>
      </c>
      <c r="DB72" s="82">
        <f>' I КВАРТАЛ'!AN72+'II КВАРТАЛ '!AN72+' III КВАРТАЛ '!AN72+'IV КВАРТАЛ и СВОД V-мов и $$ '!AN72</f>
        <v>0</v>
      </c>
      <c r="DC72" s="106">
        <f>' I КВАРТАЛ'!AO72+'II КВАРТАЛ '!AO72+' III КВАРТАЛ '!AO72+'IV КВАРТАЛ и СВОД V-мов и $$ '!AO72</f>
        <v>0</v>
      </c>
      <c r="DD72" s="49">
        <f>' I КВАРТАЛ'!AP72+'II КВАРТАЛ '!AP72+' III КВАРТАЛ '!AP72+'IV КВАРТАЛ и СВОД V-мов и $$ '!AP72</f>
        <v>0</v>
      </c>
      <c r="DE72" s="49">
        <f>' I КВАРТАЛ'!AQ72+'II КВАРТАЛ '!AQ72+' III КВАРТАЛ '!AQ72+'IV КВАРТАЛ и СВОД V-мов и $$ '!AQ72</f>
        <v>0</v>
      </c>
      <c r="DF72" s="83">
        <f t="shared" ref="DF72:DF96" si="170">DG72+DH72</f>
        <v>0</v>
      </c>
      <c r="DG72" s="82">
        <f>' I КВАРТАЛ'!AS72+'II КВАРТАЛ '!AS72+' III КВАРТАЛ '!AS72+'IV КВАРТАЛ и СВОД V-мов и $$ '!AS72</f>
        <v>0</v>
      </c>
      <c r="DH72" s="82">
        <f>' I КВАРТАЛ'!AT72+'II КВАРТАЛ '!AT72+' III КВАРТАЛ '!AT72+'IV КВАРТАЛ и СВОД V-мов и $$ '!AT72</f>
        <v>0</v>
      </c>
      <c r="DI72" s="106">
        <f>' I КВАРТАЛ'!AU72+'II КВАРТАЛ '!AU72+' III КВАРТАЛ '!AU72+'IV КВАРТАЛ и СВОД V-мов и $$ '!AU72</f>
        <v>0</v>
      </c>
      <c r="DJ72" s="49">
        <f>' I КВАРТАЛ'!AV72+'II КВАРТАЛ '!AV72+' III КВАРТАЛ '!AV72+'IV КВАРТАЛ и СВОД V-мов и $$ '!AV72</f>
        <v>0</v>
      </c>
      <c r="DK72" s="49">
        <f>' I КВАРТАЛ'!AW72+'II КВАРТАЛ '!AW72+' III КВАРТАЛ '!AW72+'IV КВАРТАЛ и СВОД V-мов и $$ '!AW72</f>
        <v>0</v>
      </c>
      <c r="DL72" s="83">
        <f t="shared" ref="DL72:DL96" si="171">DM72+DN72</f>
        <v>0</v>
      </c>
      <c r="DM72" s="82">
        <f>' I КВАРТАЛ'!AY72+'II КВАРТАЛ '!AY72+' III КВАРТАЛ '!AY72+'IV КВАРТАЛ и СВОД V-мов и $$ '!AY72</f>
        <v>0</v>
      </c>
      <c r="DN72" s="82">
        <f>' I КВАРТАЛ'!AZ72+'II КВАРТАЛ '!AZ72+' III КВАРТАЛ '!AZ72+'IV КВАРТАЛ и СВОД V-мов и $$ '!AZ72</f>
        <v>0</v>
      </c>
      <c r="DO72" s="106">
        <f>' I КВАРТАЛ'!BA72+'II КВАРТАЛ '!BA72+' III КВАРТАЛ '!BA72+'IV КВАРТАЛ и СВОД V-мов и $$ '!BA72</f>
        <v>0</v>
      </c>
      <c r="DP72" s="49">
        <f>' I КВАРТАЛ'!BB72+'II КВАРТАЛ '!BB72+' III КВАРТАЛ '!BB72+'IV КВАРТАЛ и СВОД V-мов и $$ '!BB72</f>
        <v>0</v>
      </c>
      <c r="DQ72" s="49">
        <f>' I КВАРТАЛ'!BC72+'II КВАРТАЛ '!BC72+' III КВАРТАЛ '!BC72+'IV КВАРТАЛ и СВОД V-мов и $$ '!BC72</f>
        <v>0</v>
      </c>
      <c r="DR72" s="83">
        <f t="shared" ref="DR72:DR96" si="172">DS72+DT72</f>
        <v>83273</v>
      </c>
      <c r="DS72" s="82">
        <f>' I КВАРТАЛ'!BE72+'II КВАРТАЛ '!BE72+' III КВАРТАЛ '!BE72+'IV КВАРТАЛ и СВОД V-мов и $$ '!BE72</f>
        <v>34995</v>
      </c>
      <c r="DT72" s="82">
        <f>' I КВАРТАЛ'!BF72+'II КВАРТАЛ '!BF72+' III КВАРТАЛ '!BF72+'IV КВАРТАЛ и СВОД V-мов и $$ '!BF72</f>
        <v>48278</v>
      </c>
      <c r="DU72" s="106">
        <f>' I КВАРТАЛ'!BG72+'II КВАРТАЛ '!BG72+' III КВАРТАЛ '!BG72+'IV КВАРТАЛ и СВОД V-мов и $$ '!BG72</f>
        <v>511520864.92000002</v>
      </c>
      <c r="DV72" s="49">
        <f>' I КВАРТАЛ'!BH72+'II КВАРТАЛ '!BH72+' III КВАРТАЛ '!BH72+'IV КВАРТАЛ и СВОД V-мов и $$ '!BH72</f>
        <v>214963686.41999999</v>
      </c>
      <c r="DW72" s="49">
        <f>' I КВАРТАЛ'!BI72+'II КВАРТАЛ '!BI72+' III КВАРТАЛ '!BI72+'IV КВАРТАЛ и СВОД V-мов и $$ '!BI72</f>
        <v>296557178.5</v>
      </c>
      <c r="DY72" s="65">
        <f t="shared" si="158"/>
        <v>84739</v>
      </c>
      <c r="DZ72" s="90">
        <f t="shared" si="159"/>
        <v>35312</v>
      </c>
      <c r="EA72" s="90">
        <f t="shared" si="160"/>
        <v>49427</v>
      </c>
      <c r="EB72" s="56">
        <f t="shared" ref="EB72:EB96" si="173">BS72+BY72+CE72+CK72+CQ72+CW72+DC72+DI72+DO72+DU72</f>
        <v>512298592.58000004</v>
      </c>
      <c r="EC72" s="49">
        <f t="shared" ref="EC72:EC96" si="174">BT72+BZ72+CF72+CL72+CR72+CX72+DD72+DJ72+DP72+DV72</f>
        <v>215131858.08999997</v>
      </c>
      <c r="ED72" s="49">
        <f t="shared" ref="ED72:ED96" si="175">BU72+CA72+CG72+CM72+CS72+CY72+DE72+DK72+DQ72+DW72</f>
        <v>297166734.49000001</v>
      </c>
      <c r="EE72" s="107">
        <f t="shared" si="161"/>
        <v>0</v>
      </c>
      <c r="EF72" s="93">
        <f>DZ72+EA72</f>
        <v>84739</v>
      </c>
      <c r="EG72" s="94">
        <f>DY72-EF72</f>
        <v>0</v>
      </c>
      <c r="EH72" s="151"/>
      <c r="EI72" s="152"/>
      <c r="EJ72" s="151"/>
    </row>
    <row r="73" spans="1:140" s="33" customFormat="1" ht="15" x14ac:dyDescent="0.25">
      <c r="A73" s="21" t="s">
        <v>103</v>
      </c>
      <c r="B73" s="51"/>
      <c r="C73" s="31"/>
      <c r="D73" s="31"/>
      <c r="E73" s="53"/>
      <c r="F73" s="3"/>
      <c r="G73" s="3"/>
      <c r="H73" s="51"/>
      <c r="I73" s="31"/>
      <c r="J73" s="31"/>
      <c r="K73" s="53"/>
      <c r="L73" s="3"/>
      <c r="M73" s="3"/>
      <c r="N73" s="51"/>
      <c r="O73" s="32"/>
      <c r="P73" s="32"/>
      <c r="Q73" s="53"/>
      <c r="R73" s="32"/>
      <c r="S73" s="32"/>
      <c r="T73" s="51"/>
      <c r="U73" s="31"/>
      <c r="V73" s="31"/>
      <c r="W73" s="53"/>
      <c r="X73" s="3"/>
      <c r="Y73" s="3"/>
      <c r="Z73" s="51"/>
      <c r="AA73" s="31"/>
      <c r="AB73" s="31"/>
      <c r="AC73" s="53"/>
      <c r="AD73" s="3"/>
      <c r="AE73" s="3"/>
      <c r="AF73" s="51"/>
      <c r="AG73" s="31"/>
      <c r="AH73" s="31"/>
      <c r="AI73" s="53"/>
      <c r="AJ73" s="3"/>
      <c r="AK73" s="3"/>
      <c r="AL73" s="51"/>
      <c r="AM73" s="31"/>
      <c r="AN73" s="31"/>
      <c r="AO73" s="53"/>
      <c r="AP73" s="3"/>
      <c r="AQ73" s="3"/>
      <c r="AR73" s="51"/>
      <c r="AS73" s="31"/>
      <c r="AT73" s="31"/>
      <c r="AU73" s="53"/>
      <c r="AV73" s="3"/>
      <c r="AW73" s="3"/>
      <c r="AX73" s="51"/>
      <c r="AY73" s="31"/>
      <c r="AZ73" s="31"/>
      <c r="BA73" s="53"/>
      <c r="BB73" s="32"/>
      <c r="BC73" s="32"/>
      <c r="BD73" s="51">
        <f t="shared" si="162"/>
        <v>936</v>
      </c>
      <c r="BE73" s="31">
        <v>186</v>
      </c>
      <c r="BF73" s="31">
        <v>750</v>
      </c>
      <c r="BG73" s="137">
        <f t="shared" si="163"/>
        <v>5710302</v>
      </c>
      <c r="BH73" s="3">
        <v>1134739.5</v>
      </c>
      <c r="BI73" s="3">
        <v>4575562.5</v>
      </c>
      <c r="BK73" s="55">
        <f t="shared" si="156"/>
        <v>5710302</v>
      </c>
      <c r="BL73" s="58">
        <f>' I КВАРТАЛ'!BK73+'II КВАРТАЛ '!BK73+' III КВАРТАЛ '!BK73+'IV КВАРТАЛ и СВОД V-мов и $$ '!BK73</f>
        <v>22841208</v>
      </c>
      <c r="BM73" s="99">
        <v>22841208</v>
      </c>
      <c r="BN73" s="99">
        <f t="shared" si="157"/>
        <v>0</v>
      </c>
      <c r="BO73" s="99"/>
      <c r="BP73" s="83">
        <f t="shared" si="148"/>
        <v>0</v>
      </c>
      <c r="BQ73" s="82">
        <f>' I КВАРТАЛ'!C73+'II КВАРТАЛ '!C73+' III КВАРТАЛ '!C73+'IV КВАРТАЛ и СВОД V-мов и $$ '!C73</f>
        <v>0</v>
      </c>
      <c r="BR73" s="82">
        <f>' I КВАРТАЛ'!D73+'II КВАРТАЛ '!D73+' III КВАРТАЛ '!D73+'IV КВАРТАЛ и СВОД V-мов и $$ '!D73</f>
        <v>0</v>
      </c>
      <c r="BS73" s="106">
        <f>' I КВАРТАЛ'!E73+'II КВАРТАЛ '!E73+' III КВАРТАЛ '!E73+'IV КВАРТАЛ и СВОД V-мов и $$ '!E73</f>
        <v>0</v>
      </c>
      <c r="BT73" s="49">
        <f>' I КВАРТАЛ'!F73+'II КВАРТАЛ '!F73+' III КВАРТАЛ '!F73+'IV КВАРТАЛ и СВОД V-мов и $$ '!F73</f>
        <v>0</v>
      </c>
      <c r="BU73" s="49">
        <f>' I КВАРТАЛ'!G73+'II КВАРТАЛ '!G73+' III КВАРТАЛ '!G73+'IV КВАРТАЛ и СВОД V-мов и $$ '!G73</f>
        <v>0</v>
      </c>
      <c r="BV73" s="83">
        <f t="shared" si="164"/>
        <v>0</v>
      </c>
      <c r="BW73" s="82">
        <f>' I КВАРТАЛ'!I73+'II КВАРТАЛ '!I73+' III КВАРТАЛ '!I73+'IV КВАРТАЛ и СВОД V-мов и $$ '!I73</f>
        <v>0</v>
      </c>
      <c r="BX73" s="82">
        <f>' I КВАРТАЛ'!J73+'II КВАРТАЛ '!J73+' III КВАРТАЛ '!J73+'IV КВАРТАЛ и СВОД V-мов и $$ '!J73</f>
        <v>0</v>
      </c>
      <c r="BY73" s="106">
        <f>' I КВАРТАЛ'!K73+'II КВАРТАЛ '!K73+' III КВАРТАЛ '!K73+'IV КВАРТАЛ и СВОД V-мов и $$ '!K73</f>
        <v>0</v>
      </c>
      <c r="BZ73" s="49">
        <f>' I КВАРТАЛ'!L73+'II КВАРТАЛ '!L73+' III КВАРТАЛ '!L73+'IV КВАРТАЛ и СВОД V-мов и $$ '!L73</f>
        <v>0</v>
      </c>
      <c r="CA73" s="49">
        <f>' I КВАРТАЛ'!M73+'II КВАРТАЛ '!M73+' III КВАРТАЛ '!M73+'IV КВАРТАЛ и СВОД V-мов и $$ '!M73</f>
        <v>0</v>
      </c>
      <c r="CB73" s="83">
        <f t="shared" si="165"/>
        <v>0</v>
      </c>
      <c r="CC73" s="82">
        <f>' I КВАРТАЛ'!O73+'II КВАРТАЛ '!O73+' III КВАРТАЛ '!O73+'IV КВАРТАЛ и СВОД V-мов и $$ '!O73</f>
        <v>0</v>
      </c>
      <c r="CD73" s="82">
        <f>' I КВАРТАЛ'!P73+'II КВАРТАЛ '!P73+' III КВАРТАЛ '!P73+'IV КВАРТАЛ и СВОД V-мов и $$ '!P73</f>
        <v>0</v>
      </c>
      <c r="CE73" s="106">
        <f>' I КВАРТАЛ'!Q73+'II КВАРТАЛ '!Q73+' III КВАРТАЛ '!Q73+'IV КВАРТАЛ и СВОД V-мов и $$ '!Q73</f>
        <v>0</v>
      </c>
      <c r="CF73" s="49">
        <f>' I КВАРТАЛ'!R73+'II КВАРТАЛ '!R73+' III КВАРТАЛ '!R73+'IV КВАРТАЛ и СВОД V-мов и $$ '!R73</f>
        <v>0</v>
      </c>
      <c r="CG73" s="49">
        <f>' I КВАРТАЛ'!S73+'II КВАРТАЛ '!S73+' III КВАРТАЛ '!S73+'IV КВАРТАЛ и СВОД V-мов и $$ '!S73</f>
        <v>0</v>
      </c>
      <c r="CH73" s="83">
        <f t="shared" si="166"/>
        <v>0</v>
      </c>
      <c r="CI73" s="82">
        <f>' I КВАРТАЛ'!U73+'II КВАРТАЛ '!U73+' III КВАРТАЛ '!U73+'IV КВАРТАЛ и СВОД V-мов и $$ '!U73</f>
        <v>0</v>
      </c>
      <c r="CJ73" s="82">
        <f>' I КВАРТАЛ'!V73+'II КВАРТАЛ '!V73+' III КВАРТАЛ '!V73+'IV КВАРТАЛ и СВОД V-мов и $$ '!V73</f>
        <v>0</v>
      </c>
      <c r="CK73" s="106">
        <f>' I КВАРТАЛ'!W73+'II КВАРТАЛ '!W73+' III КВАРТАЛ '!W73+'IV КВАРТАЛ и СВОД V-мов и $$ '!W73</f>
        <v>0</v>
      </c>
      <c r="CL73" s="49">
        <f>' I КВАРТАЛ'!X73+'II КВАРТАЛ '!X73+' III КВАРТАЛ '!X73+'IV КВАРТАЛ и СВОД V-мов и $$ '!X73</f>
        <v>0</v>
      </c>
      <c r="CM73" s="49">
        <f>' I КВАРТАЛ'!Y73+'II КВАРТАЛ '!Y73+' III КВАРТАЛ '!Y73+'IV КВАРТАЛ и СВОД V-мов и $$ '!Y73</f>
        <v>0</v>
      </c>
      <c r="CN73" s="83">
        <f t="shared" si="167"/>
        <v>0</v>
      </c>
      <c r="CO73" s="82">
        <f>' I КВАРТАЛ'!AA73+'II КВАРТАЛ '!AA73+' III КВАРТАЛ '!AA73+'IV КВАРТАЛ и СВОД V-мов и $$ '!AA73</f>
        <v>0</v>
      </c>
      <c r="CP73" s="82">
        <f>' I КВАРТАЛ'!AB73+'II КВАРТАЛ '!AB73+' III КВАРТАЛ '!AB73+'IV КВАРТАЛ и СВОД V-мов и $$ '!AB73</f>
        <v>0</v>
      </c>
      <c r="CQ73" s="106">
        <f>' I КВАРТАЛ'!AC73+'II КВАРТАЛ '!AC73+' III КВАРТАЛ '!AC73+'IV КВАРТАЛ и СВОД V-мов и $$ '!AC73</f>
        <v>0</v>
      </c>
      <c r="CR73" s="49">
        <f>' I КВАРТАЛ'!AD73+'II КВАРТАЛ '!AD73+' III КВАРТАЛ '!AD73+'IV КВАРТАЛ и СВОД V-мов и $$ '!AD73</f>
        <v>0</v>
      </c>
      <c r="CS73" s="49">
        <f>' I КВАРТАЛ'!AE73+'II КВАРТАЛ '!AE73+' III КВАРТАЛ '!AE73+'IV КВАРТАЛ и СВОД V-мов и $$ '!AE73</f>
        <v>0</v>
      </c>
      <c r="CT73" s="83">
        <f t="shared" si="168"/>
        <v>0</v>
      </c>
      <c r="CU73" s="82">
        <f>' I КВАРТАЛ'!AG73+'II КВАРТАЛ '!AG73+' III КВАРТАЛ '!AG73+'IV КВАРТАЛ и СВОД V-мов и $$ '!AG73</f>
        <v>0</v>
      </c>
      <c r="CV73" s="82">
        <f>' I КВАРТАЛ'!AH73+'II КВАРТАЛ '!AH73+' III КВАРТАЛ '!AH73+'IV КВАРТАЛ и СВОД V-мов и $$ '!AH73</f>
        <v>0</v>
      </c>
      <c r="CW73" s="106">
        <f>' I КВАРТАЛ'!AI73+'II КВАРТАЛ '!AI73+' III КВАРТАЛ '!AI73+'IV КВАРТАЛ и СВОД V-мов и $$ '!AI73</f>
        <v>0</v>
      </c>
      <c r="CX73" s="49">
        <f>' I КВАРТАЛ'!AJ73+'II КВАРТАЛ '!AJ73+' III КВАРТАЛ '!AJ73+'IV КВАРТАЛ и СВОД V-мов и $$ '!AJ73</f>
        <v>0</v>
      </c>
      <c r="CY73" s="49">
        <f>' I КВАРТАЛ'!AK73+'II КВАРТАЛ '!AK73+' III КВАРТАЛ '!AK73+'IV КВАРТАЛ и СВОД V-мов и $$ '!AK73</f>
        <v>0</v>
      </c>
      <c r="CZ73" s="83">
        <f t="shared" si="169"/>
        <v>0</v>
      </c>
      <c r="DA73" s="82">
        <f>' I КВАРТАЛ'!AM73+'II КВАРТАЛ '!AM73+' III КВАРТАЛ '!AM73+'IV КВАРТАЛ и СВОД V-мов и $$ '!AM73</f>
        <v>0</v>
      </c>
      <c r="DB73" s="82">
        <f>' I КВАРТАЛ'!AN73+'II КВАРТАЛ '!AN73+' III КВАРТАЛ '!AN73+'IV КВАРТАЛ и СВОД V-мов и $$ '!AN73</f>
        <v>0</v>
      </c>
      <c r="DC73" s="106">
        <f>' I КВАРТАЛ'!AO73+'II КВАРТАЛ '!AO73+' III КВАРТАЛ '!AO73+'IV КВАРТАЛ и СВОД V-мов и $$ '!AO73</f>
        <v>0</v>
      </c>
      <c r="DD73" s="49">
        <f>' I КВАРТАЛ'!AP73+'II КВАРТАЛ '!AP73+' III КВАРТАЛ '!AP73+'IV КВАРТАЛ и СВОД V-мов и $$ '!AP73</f>
        <v>0</v>
      </c>
      <c r="DE73" s="49">
        <f>' I КВАРТАЛ'!AQ73+'II КВАРТАЛ '!AQ73+' III КВАРТАЛ '!AQ73+'IV КВАРТАЛ и СВОД V-мов и $$ '!AQ73</f>
        <v>0</v>
      </c>
      <c r="DF73" s="83">
        <f t="shared" si="170"/>
        <v>0</v>
      </c>
      <c r="DG73" s="82">
        <f>' I КВАРТАЛ'!AS73+'II КВАРТАЛ '!AS73+' III КВАРТАЛ '!AS73+'IV КВАРТАЛ и СВОД V-мов и $$ '!AS73</f>
        <v>0</v>
      </c>
      <c r="DH73" s="82">
        <f>' I КВАРТАЛ'!AT73+'II КВАРТАЛ '!AT73+' III КВАРТАЛ '!AT73+'IV КВАРТАЛ и СВОД V-мов и $$ '!AT73</f>
        <v>0</v>
      </c>
      <c r="DI73" s="106">
        <f>' I КВАРТАЛ'!AU73+'II КВАРТАЛ '!AU73+' III КВАРТАЛ '!AU73+'IV КВАРТАЛ и СВОД V-мов и $$ '!AU73</f>
        <v>0</v>
      </c>
      <c r="DJ73" s="49">
        <f>' I КВАРТАЛ'!AV73+'II КВАРТАЛ '!AV73+' III КВАРТАЛ '!AV73+'IV КВАРТАЛ и СВОД V-мов и $$ '!AV73</f>
        <v>0</v>
      </c>
      <c r="DK73" s="49">
        <f>' I КВАРТАЛ'!AW73+'II КВАРТАЛ '!AW73+' III КВАРТАЛ '!AW73+'IV КВАРТАЛ и СВОД V-мов и $$ '!AW73</f>
        <v>0</v>
      </c>
      <c r="DL73" s="83">
        <f t="shared" si="171"/>
        <v>0</v>
      </c>
      <c r="DM73" s="82">
        <f>' I КВАРТАЛ'!AY73+'II КВАРТАЛ '!AY73+' III КВАРТАЛ '!AY73+'IV КВАРТАЛ и СВОД V-мов и $$ '!AY73</f>
        <v>0</v>
      </c>
      <c r="DN73" s="82">
        <f>' I КВАРТАЛ'!AZ73+'II КВАРТАЛ '!AZ73+' III КВАРТАЛ '!AZ73+'IV КВАРТАЛ и СВОД V-мов и $$ '!AZ73</f>
        <v>0</v>
      </c>
      <c r="DO73" s="106">
        <f>' I КВАРТАЛ'!BA73+'II КВАРТАЛ '!BA73+' III КВАРТАЛ '!BA73+'IV КВАРТАЛ и СВОД V-мов и $$ '!BA73</f>
        <v>0</v>
      </c>
      <c r="DP73" s="49">
        <f>' I КВАРТАЛ'!BB73+'II КВАРТАЛ '!BB73+' III КВАРТАЛ '!BB73+'IV КВАРТАЛ и СВОД V-мов и $$ '!BB73</f>
        <v>0</v>
      </c>
      <c r="DQ73" s="49">
        <f>' I КВАРТАЛ'!BC73+'II КВАРТАЛ '!BC73+' III КВАРТАЛ '!BC73+'IV КВАРТАЛ и СВОД V-мов и $$ '!BC73</f>
        <v>0</v>
      </c>
      <c r="DR73" s="83">
        <f t="shared" si="172"/>
        <v>3744</v>
      </c>
      <c r="DS73" s="82">
        <f>' I КВАРТАЛ'!BE73+'II КВАРТАЛ '!BE73+' III КВАРТАЛ '!BE73+'IV КВАРТАЛ и СВОД V-мов и $$ '!BE73</f>
        <v>744</v>
      </c>
      <c r="DT73" s="82">
        <f>' I КВАРТАЛ'!BF73+'II КВАРТАЛ '!BF73+' III КВАРТАЛ '!BF73+'IV КВАРТАЛ и СВОД V-мов и $$ '!BF73</f>
        <v>3000</v>
      </c>
      <c r="DU73" s="106">
        <f>' I КВАРТАЛ'!BG73+'II КВАРТАЛ '!BG73+' III КВАРТАЛ '!BG73+'IV КВАРТАЛ и СВОД V-мов и $$ '!BG73</f>
        <v>22841208</v>
      </c>
      <c r="DV73" s="49">
        <f>' I КВАРТАЛ'!BH73+'II КВАРТАЛ '!BH73+' III КВАРТАЛ '!BH73+'IV КВАРТАЛ и СВОД V-мов и $$ '!BH73</f>
        <v>4538958</v>
      </c>
      <c r="DW73" s="49">
        <f>' I КВАРТАЛ'!BI73+'II КВАРТАЛ '!BI73+' III КВАРТАЛ '!BI73+'IV КВАРТАЛ и СВОД V-мов и $$ '!BI73</f>
        <v>18302250</v>
      </c>
      <c r="DY73" s="65">
        <f t="shared" si="158"/>
        <v>3744</v>
      </c>
      <c r="DZ73" s="90">
        <f t="shared" si="159"/>
        <v>744</v>
      </c>
      <c r="EA73" s="90">
        <f t="shared" si="160"/>
        <v>3000</v>
      </c>
      <c r="EB73" s="56">
        <f t="shared" si="173"/>
        <v>22841208</v>
      </c>
      <c r="EC73" s="49">
        <f t="shared" si="174"/>
        <v>4538958</v>
      </c>
      <c r="ED73" s="49">
        <f t="shared" si="175"/>
        <v>18302250</v>
      </c>
      <c r="EE73" s="107">
        <f t="shared" si="161"/>
        <v>0</v>
      </c>
      <c r="EF73" s="93">
        <f t="shared" si="149"/>
        <v>3744</v>
      </c>
      <c r="EG73" s="94">
        <f t="shared" si="150"/>
        <v>0</v>
      </c>
      <c r="EH73" s="151"/>
      <c r="EI73" s="155"/>
      <c r="EJ73" s="151"/>
    </row>
    <row r="74" spans="1:140" s="33" customFormat="1" ht="15" x14ac:dyDescent="0.25">
      <c r="A74" s="21" t="s">
        <v>36</v>
      </c>
      <c r="B74" s="51"/>
      <c r="C74" s="31"/>
      <c r="D74" s="31"/>
      <c r="E74" s="53"/>
      <c r="F74" s="3"/>
      <c r="G74" s="3"/>
      <c r="H74" s="51">
        <f t="shared" si="49"/>
        <v>273</v>
      </c>
      <c r="I74" s="148">
        <v>18</v>
      </c>
      <c r="J74" s="148">
        <v>255</v>
      </c>
      <c r="K74" s="137">
        <f t="shared" ref="K74:K76" si="176">L74+M74</f>
        <v>79320.149999999994</v>
      </c>
      <c r="L74" s="3">
        <v>5229.8999999999996</v>
      </c>
      <c r="M74" s="3">
        <v>74090.25</v>
      </c>
      <c r="N74" s="51"/>
      <c r="O74" s="32"/>
      <c r="P74" s="32"/>
      <c r="Q74" s="53"/>
      <c r="R74" s="32"/>
      <c r="S74" s="32"/>
      <c r="T74" s="51"/>
      <c r="U74" s="31"/>
      <c r="V74" s="31"/>
      <c r="W74" s="53"/>
      <c r="X74" s="3"/>
      <c r="Y74" s="3"/>
      <c r="Z74" s="51">
        <f t="shared" ref="Z74:Z76" si="177">AA74+AB74</f>
        <v>1032</v>
      </c>
      <c r="AA74" s="148">
        <v>225</v>
      </c>
      <c r="AB74" s="148">
        <v>807</v>
      </c>
      <c r="AC74" s="137">
        <f t="shared" ref="AC74:AC77" si="178">AD74+AE74</f>
        <v>749624.16</v>
      </c>
      <c r="AD74" s="3">
        <v>163435.5</v>
      </c>
      <c r="AE74" s="3">
        <v>586188.66</v>
      </c>
      <c r="AF74" s="51"/>
      <c r="AG74" s="31"/>
      <c r="AH74" s="31"/>
      <c r="AI74" s="53"/>
      <c r="AJ74" s="3"/>
      <c r="AK74" s="3"/>
      <c r="AL74" s="51"/>
      <c r="AM74" s="31"/>
      <c r="AN74" s="31"/>
      <c r="AO74" s="53"/>
      <c r="AP74" s="3"/>
      <c r="AQ74" s="3"/>
      <c r="AR74" s="51"/>
      <c r="AS74" s="31"/>
      <c r="AT74" s="31"/>
      <c r="AU74" s="53"/>
      <c r="AV74" s="3"/>
      <c r="AW74" s="3"/>
      <c r="AX74" s="51"/>
      <c r="AY74" s="31"/>
      <c r="AZ74" s="31"/>
      <c r="BA74" s="53"/>
      <c r="BB74" s="3"/>
      <c r="BC74" s="3"/>
      <c r="BD74" s="51"/>
      <c r="BE74" s="31"/>
      <c r="BF74" s="31"/>
      <c r="BG74" s="53"/>
      <c r="BH74" s="3"/>
      <c r="BI74" s="3"/>
      <c r="BK74" s="55">
        <f t="shared" si="156"/>
        <v>828944.31</v>
      </c>
      <c r="BL74" s="58">
        <f>' I КВАРТАЛ'!BK74+'II КВАРТАЛ '!BK74+' III КВАРТАЛ '!BK74+'IV КВАРТАЛ и СВОД V-мов и $$ '!BK74</f>
        <v>3319554.4000000004</v>
      </c>
      <c r="BM74" s="99">
        <v>3319554.4</v>
      </c>
      <c r="BN74" s="99">
        <f t="shared" si="157"/>
        <v>0</v>
      </c>
      <c r="BO74" s="99"/>
      <c r="BP74" s="83">
        <f t="shared" si="148"/>
        <v>0</v>
      </c>
      <c r="BQ74" s="82">
        <f>' I КВАРТАЛ'!C74+'II КВАРТАЛ '!C74+' III КВАРТАЛ '!C74+'IV КВАРТАЛ и СВОД V-мов и $$ '!C74</f>
        <v>0</v>
      </c>
      <c r="BR74" s="82">
        <f>' I КВАРТАЛ'!D74+'II КВАРТАЛ '!D74+' III КВАРТАЛ '!D74+'IV КВАРТАЛ и СВОД V-мов и $$ '!D74</f>
        <v>0</v>
      </c>
      <c r="BS74" s="106">
        <f>' I КВАРТАЛ'!E74+'II КВАРТАЛ '!E74+' III КВАРТАЛ '!E74+'IV КВАРТАЛ и СВОД V-мов и $$ '!E74</f>
        <v>0</v>
      </c>
      <c r="BT74" s="49">
        <f>' I КВАРТАЛ'!F74+'II КВАРТАЛ '!F74+' III КВАРТАЛ '!F74+'IV КВАРТАЛ и СВОД V-мов и $$ '!F74</f>
        <v>0</v>
      </c>
      <c r="BU74" s="49">
        <f>' I КВАРТАЛ'!G74+'II КВАРТАЛ '!G74+' III КВАРТАЛ '!G74+'IV КВАРТАЛ и СВОД V-мов и $$ '!G74</f>
        <v>0</v>
      </c>
      <c r="BV74" s="83">
        <f t="shared" si="164"/>
        <v>1100</v>
      </c>
      <c r="BW74" s="82">
        <f>' I КВАРТАЛ'!I74+'II КВАРТАЛ '!I74+' III КВАРТАЛ '!I74+'IV КВАРТАЛ и СВОД V-мов и $$ '!I74</f>
        <v>310</v>
      </c>
      <c r="BX74" s="82">
        <f>' I КВАРТАЛ'!J74+'II КВАРТАЛ '!J74+' III КВАРТАЛ '!J74+'IV КВАРТАЛ и СВОД V-мов и $$ '!J74</f>
        <v>790</v>
      </c>
      <c r="BY74" s="106">
        <f>' I КВАРТАЛ'!K74+'II КВАРТАЛ '!K74+' III КВАРТАЛ '!K74+'IV КВАРТАЛ и СВОД V-мов и $$ '!K74</f>
        <v>319605</v>
      </c>
      <c r="BZ74" s="49">
        <f>' I КВАРТАЛ'!L74+'II КВАРТАЛ '!L74+' III КВАРТАЛ '!L74+'IV КВАРТАЛ и СВОД V-мов и $$ '!L74</f>
        <v>90070.5</v>
      </c>
      <c r="CA74" s="49">
        <f>' I КВАРТАЛ'!M74+'II КВАРТАЛ '!M74+' III КВАРТАЛ '!M74+'IV КВАРТАЛ и СВОД V-мов и $$ '!M74</f>
        <v>229534.5</v>
      </c>
      <c r="CB74" s="83">
        <f t="shared" si="165"/>
        <v>0</v>
      </c>
      <c r="CC74" s="82">
        <f>' I КВАРТАЛ'!O74+'II КВАРТАЛ '!O74+' III КВАРТАЛ '!O74+'IV КВАРТАЛ и СВОД V-мов и $$ '!O74</f>
        <v>0</v>
      </c>
      <c r="CD74" s="82">
        <f>' I КВАРТАЛ'!P74+'II КВАРТАЛ '!P74+' III КВАРТАЛ '!P74+'IV КВАРТАЛ и СВОД V-мов и $$ '!P74</f>
        <v>0</v>
      </c>
      <c r="CE74" s="106">
        <f>' I КВАРТАЛ'!Q74+'II КВАРТАЛ '!Q74+' III КВАРТАЛ '!Q74+'IV КВАРТАЛ и СВОД V-мов и $$ '!Q74</f>
        <v>0</v>
      </c>
      <c r="CF74" s="49">
        <f>' I КВАРТАЛ'!R74+'II КВАРТАЛ '!R74+' III КВАРТАЛ '!R74+'IV КВАРТАЛ и СВОД V-мов и $$ '!R74</f>
        <v>0</v>
      </c>
      <c r="CG74" s="49">
        <f>' I КВАРТАЛ'!S74+'II КВАРТАЛ '!S74+' III КВАРТАЛ '!S74+'IV КВАРТАЛ и СВОД V-мов и $$ '!S74</f>
        <v>0</v>
      </c>
      <c r="CH74" s="83">
        <f t="shared" si="166"/>
        <v>0</v>
      </c>
      <c r="CI74" s="82">
        <f>' I КВАРТАЛ'!U74+'II КВАРТАЛ '!U74+' III КВАРТАЛ '!U74+'IV КВАРТАЛ и СВОД V-мов и $$ '!U74</f>
        <v>0</v>
      </c>
      <c r="CJ74" s="82">
        <f>' I КВАРТАЛ'!V74+'II КВАРТАЛ '!V74+' III КВАРТАЛ '!V74+'IV КВАРТАЛ и СВОД V-мов и $$ '!V74</f>
        <v>0</v>
      </c>
      <c r="CK74" s="106">
        <f>' I КВАРТАЛ'!W74+'II КВАРТАЛ '!W74+' III КВАРТАЛ '!W74+'IV КВАРТАЛ и СВОД V-мов и $$ '!W74</f>
        <v>0</v>
      </c>
      <c r="CL74" s="49">
        <f>' I КВАРТАЛ'!X74+'II КВАРТАЛ '!X74+' III КВАРТАЛ '!X74+'IV КВАРТАЛ и СВОД V-мов и $$ '!X74</f>
        <v>0</v>
      </c>
      <c r="CM74" s="49">
        <f>' I КВАРТАЛ'!Y74+'II КВАРТАЛ '!Y74+' III КВАРТАЛ '!Y74+'IV КВАРТАЛ и СВОД V-мов и $$ '!Y74</f>
        <v>0</v>
      </c>
      <c r="CN74" s="83">
        <f t="shared" si="167"/>
        <v>4130</v>
      </c>
      <c r="CO74" s="82">
        <f>' I КВАРТАЛ'!AA74+'II КВАРТАЛ '!AA74+' III КВАРТАЛ '!AA74+'IV КВАРТАЛ и СВОД V-мов и $$ '!AA74</f>
        <v>1344</v>
      </c>
      <c r="CP74" s="82">
        <f>' I КВАРТАЛ'!AB74+'II КВАРТАЛ '!AB74+' III КВАРТАЛ '!AB74+'IV КВАРТАЛ и СВОД V-мов и $$ '!AB74</f>
        <v>2786</v>
      </c>
      <c r="CQ74" s="106">
        <f>' I КВАРТАЛ'!AC74+'II КВАРТАЛ '!AC74+' III КВАРТАЛ '!AC74+'IV КВАРТАЛ и СВОД V-мов и $$ '!AC74</f>
        <v>2999949.4000000004</v>
      </c>
      <c r="CR74" s="49">
        <f>' I КВАРТАЛ'!AD74+'II КВАРТАЛ '!AD74+' III КВАРТАЛ '!AD74+'IV КВАРТАЛ и СВОД V-мов и $$ '!AD74</f>
        <v>976254.72000000009</v>
      </c>
      <c r="CS74" s="49">
        <f>' I КВАРТАЛ'!AE74+'II КВАРТАЛ '!AE74+' III КВАРТАЛ '!AE74+'IV КВАРТАЛ и СВОД V-мов и $$ '!AE74</f>
        <v>2023694.6800000002</v>
      </c>
      <c r="CT74" s="83">
        <f t="shared" si="168"/>
        <v>0</v>
      </c>
      <c r="CU74" s="82">
        <f>' I КВАРТАЛ'!AG74+'II КВАРТАЛ '!AG74+' III КВАРТАЛ '!AG74+'IV КВАРТАЛ и СВОД V-мов и $$ '!AG74</f>
        <v>0</v>
      </c>
      <c r="CV74" s="82">
        <f>' I КВАРТАЛ'!AH74+'II КВАРТАЛ '!AH74+' III КВАРТАЛ '!AH74+'IV КВАРТАЛ и СВОД V-мов и $$ '!AH74</f>
        <v>0</v>
      </c>
      <c r="CW74" s="106">
        <f>' I КВАРТАЛ'!AI74+'II КВАРТАЛ '!AI74+' III КВАРТАЛ '!AI74+'IV КВАРТАЛ и СВОД V-мов и $$ '!AI74</f>
        <v>0</v>
      </c>
      <c r="CX74" s="49">
        <f>' I КВАРТАЛ'!AJ74+'II КВАРТАЛ '!AJ74+' III КВАРТАЛ '!AJ74+'IV КВАРТАЛ и СВОД V-мов и $$ '!AJ74</f>
        <v>0</v>
      </c>
      <c r="CY74" s="49">
        <f>' I КВАРТАЛ'!AK74+'II КВАРТАЛ '!AK74+' III КВАРТАЛ '!AK74+'IV КВАРТАЛ и СВОД V-мов и $$ '!AK74</f>
        <v>0</v>
      </c>
      <c r="CZ74" s="83">
        <f t="shared" si="169"/>
        <v>0</v>
      </c>
      <c r="DA74" s="82">
        <f>' I КВАРТАЛ'!AM74+'II КВАРТАЛ '!AM74+' III КВАРТАЛ '!AM74+'IV КВАРТАЛ и СВОД V-мов и $$ '!AM74</f>
        <v>0</v>
      </c>
      <c r="DB74" s="82">
        <f>' I КВАРТАЛ'!AN74+'II КВАРТАЛ '!AN74+' III КВАРТАЛ '!AN74+'IV КВАРТАЛ и СВОД V-мов и $$ '!AN74</f>
        <v>0</v>
      </c>
      <c r="DC74" s="106">
        <f>' I КВАРТАЛ'!AO74+'II КВАРТАЛ '!AO74+' III КВАРТАЛ '!AO74+'IV КВАРТАЛ и СВОД V-мов и $$ '!AO74</f>
        <v>0</v>
      </c>
      <c r="DD74" s="49">
        <f>' I КВАРТАЛ'!AP74+'II КВАРТАЛ '!AP74+' III КВАРТАЛ '!AP74+'IV КВАРТАЛ и СВОД V-мов и $$ '!AP74</f>
        <v>0</v>
      </c>
      <c r="DE74" s="49">
        <f>' I КВАРТАЛ'!AQ74+'II КВАРТАЛ '!AQ74+' III КВАРТАЛ '!AQ74+'IV КВАРТАЛ и СВОД V-мов и $$ '!AQ74</f>
        <v>0</v>
      </c>
      <c r="DF74" s="83">
        <f t="shared" si="170"/>
        <v>0</v>
      </c>
      <c r="DG74" s="82">
        <f>' I КВАРТАЛ'!AS74+'II КВАРТАЛ '!AS74+' III КВАРТАЛ '!AS74+'IV КВАРТАЛ и СВОД V-мов и $$ '!AS74</f>
        <v>0</v>
      </c>
      <c r="DH74" s="82">
        <f>' I КВАРТАЛ'!AT74+'II КВАРТАЛ '!AT74+' III КВАРТАЛ '!AT74+'IV КВАРТАЛ и СВОД V-мов и $$ '!AT74</f>
        <v>0</v>
      </c>
      <c r="DI74" s="106">
        <f>' I КВАРТАЛ'!AU74+'II КВАРТАЛ '!AU74+' III КВАРТАЛ '!AU74+'IV КВАРТАЛ и СВОД V-мов и $$ '!AU74</f>
        <v>0</v>
      </c>
      <c r="DJ74" s="49">
        <f>' I КВАРТАЛ'!AV74+'II КВАРТАЛ '!AV74+' III КВАРТАЛ '!AV74+'IV КВАРТАЛ и СВОД V-мов и $$ '!AV74</f>
        <v>0</v>
      </c>
      <c r="DK74" s="49">
        <f>' I КВАРТАЛ'!AW74+'II КВАРТАЛ '!AW74+' III КВАРТАЛ '!AW74+'IV КВАРТАЛ и СВОД V-мов и $$ '!AW74</f>
        <v>0</v>
      </c>
      <c r="DL74" s="83">
        <f t="shared" si="171"/>
        <v>0</v>
      </c>
      <c r="DM74" s="82">
        <f>' I КВАРТАЛ'!AY74+'II КВАРТАЛ '!AY74+' III КВАРТАЛ '!AY74+'IV КВАРТАЛ и СВОД V-мов и $$ '!AY74</f>
        <v>0</v>
      </c>
      <c r="DN74" s="82">
        <f>' I КВАРТАЛ'!AZ74+'II КВАРТАЛ '!AZ74+' III КВАРТАЛ '!AZ74+'IV КВАРТАЛ и СВОД V-мов и $$ '!AZ74</f>
        <v>0</v>
      </c>
      <c r="DO74" s="106">
        <f>' I КВАРТАЛ'!BA74+'II КВАРТАЛ '!BA74+' III КВАРТАЛ '!BA74+'IV КВАРТАЛ и СВОД V-мов и $$ '!BA74</f>
        <v>0</v>
      </c>
      <c r="DP74" s="49">
        <f>' I КВАРТАЛ'!BB74+'II КВАРТАЛ '!BB74+' III КВАРТАЛ '!BB74+'IV КВАРТАЛ и СВОД V-мов и $$ '!BB74</f>
        <v>0</v>
      </c>
      <c r="DQ74" s="49">
        <f>' I КВАРТАЛ'!BC74+'II КВАРТАЛ '!BC74+' III КВАРТАЛ '!BC74+'IV КВАРТАЛ и СВОД V-мов и $$ '!BC74</f>
        <v>0</v>
      </c>
      <c r="DR74" s="83">
        <f t="shared" si="172"/>
        <v>0</v>
      </c>
      <c r="DS74" s="82">
        <f>' I КВАРТАЛ'!BE74+'II КВАРТАЛ '!BE74+' III КВАРТАЛ '!BE74+'IV КВАРТАЛ и СВОД V-мов и $$ '!BE74</f>
        <v>0</v>
      </c>
      <c r="DT74" s="82">
        <f>' I КВАРТАЛ'!BF74+'II КВАРТАЛ '!BF74+' III КВАРТАЛ '!BF74+'IV КВАРТАЛ и СВОД V-мов и $$ '!BF74</f>
        <v>0</v>
      </c>
      <c r="DU74" s="106">
        <f>' I КВАРТАЛ'!BG74+'II КВАРТАЛ '!BG74+' III КВАРТАЛ '!BG74+'IV КВАРТАЛ и СВОД V-мов и $$ '!BG74</f>
        <v>0</v>
      </c>
      <c r="DV74" s="49">
        <f>' I КВАРТАЛ'!BH74+'II КВАРТАЛ '!BH74+' III КВАРТАЛ '!BH74+'IV КВАРТАЛ и СВОД V-мов и $$ '!BH74</f>
        <v>0</v>
      </c>
      <c r="DW74" s="49">
        <f>' I КВАРТАЛ'!BI74+'II КВАРТАЛ '!BI74+' III КВАРТАЛ '!BI74+'IV КВАРТАЛ и СВОД V-мов и $$ '!BI74</f>
        <v>0</v>
      </c>
      <c r="DY74" s="65">
        <f t="shared" si="158"/>
        <v>5230</v>
      </c>
      <c r="DZ74" s="90">
        <f t="shared" si="159"/>
        <v>1654</v>
      </c>
      <c r="EA74" s="90">
        <f t="shared" si="160"/>
        <v>3576</v>
      </c>
      <c r="EB74" s="56">
        <f t="shared" si="173"/>
        <v>3319554.4000000004</v>
      </c>
      <c r="EC74" s="49">
        <f t="shared" si="174"/>
        <v>1066325.2200000002</v>
      </c>
      <c r="ED74" s="49">
        <f t="shared" si="175"/>
        <v>2253229.1800000002</v>
      </c>
      <c r="EE74" s="107">
        <f t="shared" si="161"/>
        <v>0</v>
      </c>
      <c r="EF74" s="93">
        <f t="shared" si="149"/>
        <v>5230</v>
      </c>
      <c r="EG74" s="94">
        <f>DY74-EF74</f>
        <v>0</v>
      </c>
      <c r="EH74" s="151"/>
      <c r="EI74" s="154"/>
      <c r="EJ74" s="115"/>
    </row>
    <row r="75" spans="1:140" s="33" customFormat="1" ht="15" x14ac:dyDescent="0.25">
      <c r="A75" s="21" t="s">
        <v>37</v>
      </c>
      <c r="B75" s="51"/>
      <c r="C75" s="31"/>
      <c r="D75" s="31"/>
      <c r="E75" s="53"/>
      <c r="F75" s="32"/>
      <c r="G75" s="32"/>
      <c r="H75" s="51">
        <f t="shared" si="49"/>
        <v>902</v>
      </c>
      <c r="I75" s="148">
        <v>238</v>
      </c>
      <c r="J75" s="148">
        <v>664</v>
      </c>
      <c r="K75" s="137">
        <f t="shared" si="176"/>
        <v>73839.430000000008</v>
      </c>
      <c r="L75" s="3">
        <v>19483.13</v>
      </c>
      <c r="M75" s="3">
        <v>54356.3</v>
      </c>
      <c r="N75" s="51"/>
      <c r="O75" s="32"/>
      <c r="P75" s="32"/>
      <c r="Q75" s="53"/>
      <c r="R75" s="32"/>
      <c r="S75" s="32"/>
      <c r="T75" s="51"/>
      <c r="U75" s="31"/>
      <c r="V75" s="31"/>
      <c r="W75" s="53"/>
      <c r="X75" s="3"/>
      <c r="Y75" s="3"/>
      <c r="Z75" s="51">
        <f t="shared" si="177"/>
        <v>250</v>
      </c>
      <c r="AA75" s="148">
        <v>57</v>
      </c>
      <c r="AB75" s="148">
        <v>193</v>
      </c>
      <c r="AC75" s="137">
        <f t="shared" si="178"/>
        <v>181905.71</v>
      </c>
      <c r="AD75" s="3">
        <v>41474.5</v>
      </c>
      <c r="AE75" s="3">
        <v>140431.21</v>
      </c>
      <c r="AF75" s="51"/>
      <c r="AG75" s="31"/>
      <c r="AH75" s="31"/>
      <c r="AI75" s="53"/>
      <c r="AJ75" s="3"/>
      <c r="AK75" s="3"/>
      <c r="AL75" s="51"/>
      <c r="AM75" s="31"/>
      <c r="AN75" s="31"/>
      <c r="AO75" s="53"/>
      <c r="AP75" s="3"/>
      <c r="AQ75" s="3"/>
      <c r="AR75" s="51"/>
      <c r="AS75" s="31"/>
      <c r="AT75" s="31"/>
      <c r="AU75" s="53"/>
      <c r="AV75" s="3"/>
      <c r="AW75" s="3"/>
      <c r="AX75" s="51"/>
      <c r="AY75" s="31"/>
      <c r="AZ75" s="31"/>
      <c r="BA75" s="53"/>
      <c r="BB75" s="3"/>
      <c r="BC75" s="3"/>
      <c r="BD75" s="51">
        <f t="shared" si="162"/>
        <v>499</v>
      </c>
      <c r="BE75" s="31">
        <v>148</v>
      </c>
      <c r="BF75" s="31">
        <v>351</v>
      </c>
      <c r="BG75" s="137">
        <f t="shared" ref="BG75" si="179">BH75+BI75</f>
        <v>303122.53999999998</v>
      </c>
      <c r="BH75" s="3">
        <v>89904.08</v>
      </c>
      <c r="BI75" s="3">
        <v>213218.46</v>
      </c>
      <c r="BK75" s="55">
        <f t="shared" si="156"/>
        <v>558867.67999999993</v>
      </c>
      <c r="BL75" s="58">
        <f>' I КВАРТАЛ'!BK75+'II КВАРТАЛ '!BK75+' III КВАРТАЛ '!BK75+'IV КВАРТАЛ и СВОД V-мов и $$ '!BK75</f>
        <v>2293727.19</v>
      </c>
      <c r="BM75" s="99">
        <v>2293727.19</v>
      </c>
      <c r="BN75" s="99">
        <f t="shared" si="157"/>
        <v>0</v>
      </c>
      <c r="BO75" s="99"/>
      <c r="BP75" s="83">
        <f t="shared" si="148"/>
        <v>0</v>
      </c>
      <c r="BQ75" s="82">
        <f>' I КВАРТАЛ'!C75+'II КВАРТАЛ '!C75+' III КВАРТАЛ '!C75+'IV КВАРТАЛ и СВОД V-мов и $$ '!C75</f>
        <v>0</v>
      </c>
      <c r="BR75" s="82">
        <f>' I КВАРТАЛ'!D75+'II КВАРТАЛ '!D75+' III КВАРТАЛ '!D75+'IV КВАРТАЛ и СВОД V-мов и $$ '!D75</f>
        <v>0</v>
      </c>
      <c r="BS75" s="106">
        <f>' I КВАРТАЛ'!E75+'II КВАРТАЛ '!E75+' III КВАРТАЛ '!E75+'IV КВАРТАЛ и СВОД V-мов и $$ '!E75</f>
        <v>0</v>
      </c>
      <c r="BT75" s="49">
        <f>' I КВАРТАЛ'!F75+'II КВАРТАЛ '!F75+' III КВАРТАЛ '!F75+'IV КВАРТАЛ и СВОД V-мов и $$ '!F75</f>
        <v>0</v>
      </c>
      <c r="BU75" s="49">
        <f>' I КВАРТАЛ'!G75+'II КВАРТАЛ '!G75+' III КВАРТАЛ '!G75+'IV КВАРТАЛ и СВОД V-мов и $$ '!G75</f>
        <v>0</v>
      </c>
      <c r="BV75" s="83">
        <f t="shared" si="164"/>
        <v>3692</v>
      </c>
      <c r="BW75" s="82">
        <f>' I КВАРТАЛ'!I75+'II КВАРТАЛ '!I75+' III КВАРТАЛ '!I75+'IV КВАРТАЛ и СВОД V-мов и $$ '!I75</f>
        <v>988</v>
      </c>
      <c r="BX75" s="82">
        <f>' I КВАРТАЛ'!J75+'II КВАРТАЛ '!J75+' III КВАРТАЛ '!J75+'IV КВАРТАЛ и СВОД V-мов и $$ '!J75</f>
        <v>2704</v>
      </c>
      <c r="BY75" s="106">
        <f>' I КВАРТАЛ'!K75+'II КВАРТАЛ '!K75+' III КВАРТАЛ '!K75+'IV КВАРТАЛ и СВОД V-мов и $$ '!K75</f>
        <v>307170.16000000003</v>
      </c>
      <c r="BZ75" s="49">
        <f>' I КВАРТАЛ'!L75+'II КВАРТАЛ '!L75+' III КВАРТАЛ '!L75+'IV КВАРТАЛ и СВОД V-мов и $$ '!L75</f>
        <v>82209.460000000006</v>
      </c>
      <c r="CA75" s="49">
        <f>' I КВАРТАЛ'!M75+'II КВАРТАЛ '!M75+' III КВАРТАЛ '!M75+'IV КВАРТАЛ и СВОД V-мов и $$ '!M75</f>
        <v>224960.7</v>
      </c>
      <c r="CB75" s="83">
        <f t="shared" si="165"/>
        <v>0</v>
      </c>
      <c r="CC75" s="82">
        <f>' I КВАРТАЛ'!O75+'II КВАРТАЛ '!O75+' III КВАРТАЛ '!O75+'IV КВАРТАЛ и СВОД V-мов и $$ '!O75</f>
        <v>0</v>
      </c>
      <c r="CD75" s="82">
        <f>' I КВАРТАЛ'!P75+'II КВАРТАЛ '!P75+' III КВАРТАЛ '!P75+'IV КВАРТАЛ и СВОД V-мов и $$ '!P75</f>
        <v>0</v>
      </c>
      <c r="CE75" s="106">
        <f>' I КВАРТАЛ'!Q75+'II КВАРТАЛ '!Q75+' III КВАРТАЛ '!Q75+'IV КВАРТАЛ и СВОД V-мов и $$ '!Q75</f>
        <v>0</v>
      </c>
      <c r="CF75" s="49">
        <f>' I КВАРТАЛ'!R75+'II КВАРТАЛ '!R75+' III КВАРТАЛ '!R75+'IV КВАРТАЛ и СВОД V-мов и $$ '!R75</f>
        <v>0</v>
      </c>
      <c r="CG75" s="49">
        <f>' I КВАРТАЛ'!S75+'II КВАРТАЛ '!S75+' III КВАРТАЛ '!S75+'IV КВАРТАЛ и СВОД V-мов и $$ '!S75</f>
        <v>0</v>
      </c>
      <c r="CH75" s="83">
        <f t="shared" si="166"/>
        <v>0</v>
      </c>
      <c r="CI75" s="82">
        <f>' I КВАРТАЛ'!U75+'II КВАРТАЛ '!U75+' III КВАРТАЛ '!U75+'IV КВАРТАЛ и СВОД V-мов и $$ '!U75</f>
        <v>0</v>
      </c>
      <c r="CJ75" s="82">
        <f>' I КВАРТАЛ'!V75+'II КВАРТАЛ '!V75+' III КВАРТАЛ '!V75+'IV КВАРТАЛ и СВОД V-мов и $$ '!V75</f>
        <v>0</v>
      </c>
      <c r="CK75" s="106">
        <f>' I КВАРТАЛ'!W75+'II КВАРТАЛ '!W75+' III КВАРТАЛ '!W75+'IV КВАРТАЛ и СВОД V-мов и $$ '!W75</f>
        <v>0</v>
      </c>
      <c r="CL75" s="49">
        <f>' I КВАРТАЛ'!X75+'II КВАРТАЛ '!X75+' III КВАРТАЛ '!X75+'IV КВАРТАЛ и СВОД V-мов и $$ '!X75</f>
        <v>0</v>
      </c>
      <c r="CM75" s="49">
        <f>' I КВАРТАЛ'!Y75+'II КВАРТАЛ '!Y75+' III КВАРТАЛ '!Y75+'IV КВАРТАЛ и СВОД V-мов и $$ '!Y75</f>
        <v>0</v>
      </c>
      <c r="CN75" s="83">
        <f t="shared" si="167"/>
        <v>1046</v>
      </c>
      <c r="CO75" s="82">
        <f>' I КВАРТАЛ'!AA75+'II КВАРТАЛ '!AA75+' III КВАРТАЛ '!AA75+'IV КВАРТАЛ и СВОД V-мов и $$ '!AA75</f>
        <v>309</v>
      </c>
      <c r="CP75" s="82">
        <f>' I КВАРТАЛ'!AB75+'II КВАРТАЛ '!AB75+' III КВАРТАЛ '!AB75+'IV КВАРТАЛ и СВОД V-мов и $$ '!AB75</f>
        <v>737</v>
      </c>
      <c r="CQ75" s="106">
        <f>' I КВАРТАЛ'!AC75+'II КВАРТАЛ '!AC75+' III КВАРТАЛ '!AC75+'IV КВАРТАЛ и СВОД V-мов и $$ '!AC75</f>
        <v>771637.03</v>
      </c>
      <c r="CR75" s="49">
        <f>' I КВАРТАЛ'!AD75+'II КВАРТАЛ '!AD75+' III КВАРТАЛ '!AD75+'IV КВАРТАЛ и СВОД V-мов и $$ '!AD75</f>
        <v>228139.24</v>
      </c>
      <c r="CS75" s="49">
        <f>' I КВАРТАЛ'!AE75+'II КВАРТАЛ '!AE75+' III КВАРТАЛ '!AE75+'IV КВАРТАЛ и СВОД V-мов и $$ '!AE75</f>
        <v>543497.79</v>
      </c>
      <c r="CT75" s="83">
        <f t="shared" si="168"/>
        <v>0</v>
      </c>
      <c r="CU75" s="82">
        <f>' I КВАРТАЛ'!AG75+'II КВАРТАЛ '!AG75+' III КВАРТАЛ '!AG75+'IV КВАРТАЛ и СВОД V-мов и $$ '!AG75</f>
        <v>0</v>
      </c>
      <c r="CV75" s="82">
        <f>' I КВАРТАЛ'!AH75+'II КВАРТАЛ '!AH75+' III КВАРТАЛ '!AH75+'IV КВАРТАЛ и СВОД V-мов и $$ '!AH75</f>
        <v>0</v>
      </c>
      <c r="CW75" s="106">
        <f>' I КВАРТАЛ'!AI75+'II КВАРТАЛ '!AI75+' III КВАРТАЛ '!AI75+'IV КВАРТАЛ и СВОД V-мов и $$ '!AI75</f>
        <v>0</v>
      </c>
      <c r="CX75" s="49">
        <f>' I КВАРТАЛ'!AJ75+'II КВАРТАЛ '!AJ75+' III КВАРТАЛ '!AJ75+'IV КВАРТАЛ и СВОД V-мов и $$ '!AJ75</f>
        <v>0</v>
      </c>
      <c r="CY75" s="49">
        <f>' I КВАРТАЛ'!AK75+'II КВАРТАЛ '!AK75+' III КВАРТАЛ '!AK75+'IV КВАРТАЛ и СВОД V-мов и $$ '!AK75</f>
        <v>0</v>
      </c>
      <c r="CZ75" s="83">
        <f t="shared" si="169"/>
        <v>0</v>
      </c>
      <c r="DA75" s="82">
        <f>' I КВАРТАЛ'!AM75+'II КВАРТАЛ '!AM75+' III КВАРТАЛ '!AM75+'IV КВАРТАЛ и СВОД V-мов и $$ '!AM75</f>
        <v>0</v>
      </c>
      <c r="DB75" s="82">
        <f>' I КВАРТАЛ'!AN75+'II КВАРТАЛ '!AN75+' III КВАРТАЛ '!AN75+'IV КВАРТАЛ и СВОД V-мов и $$ '!AN75</f>
        <v>0</v>
      </c>
      <c r="DC75" s="106">
        <f>' I КВАРТАЛ'!AO75+'II КВАРТАЛ '!AO75+' III КВАРТАЛ '!AO75+'IV КВАРТАЛ и СВОД V-мов и $$ '!AO75</f>
        <v>0</v>
      </c>
      <c r="DD75" s="49">
        <f>' I КВАРТАЛ'!AP75+'II КВАРТАЛ '!AP75+' III КВАРТАЛ '!AP75+'IV КВАРТАЛ и СВОД V-мов и $$ '!AP75</f>
        <v>0</v>
      </c>
      <c r="DE75" s="49">
        <f>' I КВАРТАЛ'!AQ75+'II КВАРТАЛ '!AQ75+' III КВАРТАЛ '!AQ75+'IV КВАРТАЛ и СВОД V-мов и $$ '!AQ75</f>
        <v>0</v>
      </c>
      <c r="DF75" s="83">
        <f t="shared" si="170"/>
        <v>0</v>
      </c>
      <c r="DG75" s="82">
        <f>' I КВАРТАЛ'!AS75+'II КВАРТАЛ '!AS75+' III КВАРТАЛ '!AS75+'IV КВАРТАЛ и СВОД V-мов и $$ '!AS75</f>
        <v>0</v>
      </c>
      <c r="DH75" s="82">
        <f>' I КВАРТАЛ'!AT75+'II КВАРТАЛ '!AT75+' III КВАРТАЛ '!AT75+'IV КВАРТАЛ и СВОД V-мов и $$ '!AT75</f>
        <v>0</v>
      </c>
      <c r="DI75" s="106">
        <f>' I КВАРТАЛ'!AU75+'II КВАРТАЛ '!AU75+' III КВАРТАЛ '!AU75+'IV КВАРТАЛ и СВОД V-мов и $$ '!AU75</f>
        <v>0</v>
      </c>
      <c r="DJ75" s="49">
        <f>' I КВАРТАЛ'!AV75+'II КВАРТАЛ '!AV75+' III КВАРТАЛ '!AV75+'IV КВАРТАЛ и СВОД V-мов и $$ '!AV75</f>
        <v>0</v>
      </c>
      <c r="DK75" s="49">
        <f>' I КВАРТАЛ'!AW75+'II КВАРТАЛ '!AW75+' III КВАРТАЛ '!AW75+'IV КВАРТАЛ и СВОД V-мов и $$ '!AW75</f>
        <v>0</v>
      </c>
      <c r="DL75" s="83">
        <f t="shared" si="171"/>
        <v>0</v>
      </c>
      <c r="DM75" s="82">
        <f>' I КВАРТАЛ'!AY75+'II КВАРТАЛ '!AY75+' III КВАРТАЛ '!AY75+'IV КВАРТАЛ и СВОД V-мов и $$ '!AY75</f>
        <v>0</v>
      </c>
      <c r="DN75" s="82">
        <f>' I КВАРТАЛ'!AZ75+'II КВАРТАЛ '!AZ75+' III КВАРТАЛ '!AZ75+'IV КВАРТАЛ и СВОД V-мов и $$ '!AZ75</f>
        <v>0</v>
      </c>
      <c r="DO75" s="106">
        <f>' I КВАРТАЛ'!BA75+'II КВАРТАЛ '!BA75+' III КВАРТАЛ '!BA75+'IV КВАРТАЛ и СВОД V-мов и $$ '!BA75</f>
        <v>0</v>
      </c>
      <c r="DP75" s="49">
        <f>' I КВАРТАЛ'!BB75+'II КВАРТАЛ '!BB75+' III КВАРТАЛ '!BB75+'IV КВАРТАЛ и СВОД V-мов и $$ '!BB75</f>
        <v>0</v>
      </c>
      <c r="DQ75" s="49">
        <f>' I КВАРТАЛ'!BC75+'II КВАРТАЛ '!BC75+' III КВАРТАЛ '!BC75+'IV КВАРТАЛ и СВОД V-мов и $$ '!BC75</f>
        <v>0</v>
      </c>
      <c r="DR75" s="83">
        <f t="shared" si="172"/>
        <v>2000</v>
      </c>
      <c r="DS75" s="82">
        <f>' I КВАРТАЛ'!BE75+'II КВАРТАЛ '!BE75+' III КВАРТАЛ '!BE75+'IV КВАРТАЛ и СВОД V-мов и $$ '!BE75</f>
        <v>594</v>
      </c>
      <c r="DT75" s="82">
        <f>' I КВАРТАЛ'!BF75+'II КВАРТАЛ '!BF75+' III КВАРТАЛ '!BF75+'IV КВАРТАЛ и СВОД V-мов и $$ '!BF75</f>
        <v>1406</v>
      </c>
      <c r="DU75" s="106">
        <f>' I КВАРТАЛ'!BG75+'II КВАРТАЛ '!BG75+' III КВАРТАЛ '!BG75+'IV КВАРТАЛ и СВОД V-мов и $$ '!BG75</f>
        <v>1214920</v>
      </c>
      <c r="DV75" s="49">
        <f>' I КВАРТАЛ'!BH75+'II КВАРТАЛ '!BH75+' III КВАРТАЛ '!BH75+'IV КВАРТАЛ и СВОД V-мов и $$ '!BH75</f>
        <v>360831.24</v>
      </c>
      <c r="DW75" s="49">
        <f>' I КВАРТАЛ'!BI75+'II КВАРТАЛ '!BI75+' III КВАРТАЛ '!BI75+'IV КВАРТАЛ и СВОД V-мов и $$ '!BI75</f>
        <v>854088.76</v>
      </c>
      <c r="DY75" s="65">
        <f t="shared" si="158"/>
        <v>6738</v>
      </c>
      <c r="DZ75" s="90">
        <f t="shared" si="159"/>
        <v>1891</v>
      </c>
      <c r="EA75" s="90">
        <f t="shared" si="160"/>
        <v>4847</v>
      </c>
      <c r="EB75" s="56">
        <f t="shared" si="173"/>
        <v>2293727.19</v>
      </c>
      <c r="EC75" s="49">
        <f t="shared" si="174"/>
        <v>671179.94</v>
      </c>
      <c r="ED75" s="49">
        <f t="shared" si="175"/>
        <v>1622547.25</v>
      </c>
      <c r="EE75" s="107">
        <f t="shared" si="161"/>
        <v>0</v>
      </c>
      <c r="EF75" s="93">
        <f t="shared" si="149"/>
        <v>6738</v>
      </c>
      <c r="EG75" s="94">
        <f t="shared" si="150"/>
        <v>0</v>
      </c>
      <c r="EH75" s="151"/>
      <c r="EI75" s="152"/>
      <c r="EJ75" s="151"/>
    </row>
    <row r="76" spans="1:140" s="33" customFormat="1" ht="15" x14ac:dyDescent="0.25">
      <c r="A76" s="21" t="s">
        <v>38</v>
      </c>
      <c r="B76" s="51"/>
      <c r="C76" s="31"/>
      <c r="D76" s="31"/>
      <c r="E76" s="53"/>
      <c r="F76" s="32"/>
      <c r="G76" s="32"/>
      <c r="H76" s="51">
        <f t="shared" si="49"/>
        <v>15</v>
      </c>
      <c r="I76" s="148">
        <v>3</v>
      </c>
      <c r="J76" s="148">
        <v>12</v>
      </c>
      <c r="K76" s="137">
        <f t="shared" si="176"/>
        <v>1140</v>
      </c>
      <c r="L76" s="3">
        <v>228</v>
      </c>
      <c r="M76" s="3">
        <v>912</v>
      </c>
      <c r="N76" s="51"/>
      <c r="O76" s="32"/>
      <c r="P76" s="32"/>
      <c r="Q76" s="53"/>
      <c r="R76" s="32"/>
      <c r="S76" s="32"/>
      <c r="T76" s="51"/>
      <c r="U76" s="31"/>
      <c r="V76" s="31"/>
      <c r="W76" s="53"/>
      <c r="X76" s="3"/>
      <c r="Y76" s="3"/>
      <c r="Z76" s="51">
        <f t="shared" si="177"/>
        <v>423</v>
      </c>
      <c r="AA76" s="148">
        <v>40</v>
      </c>
      <c r="AB76" s="148">
        <v>383</v>
      </c>
      <c r="AC76" s="137">
        <f t="shared" si="178"/>
        <v>282585.15000000002</v>
      </c>
      <c r="AD76" s="3">
        <v>26722</v>
      </c>
      <c r="AE76" s="3">
        <v>255863.15</v>
      </c>
      <c r="AF76" s="51"/>
      <c r="AG76" s="31"/>
      <c r="AH76" s="31"/>
      <c r="AI76" s="53"/>
      <c r="AJ76" s="3"/>
      <c r="AK76" s="3"/>
      <c r="AL76" s="51"/>
      <c r="AM76" s="31"/>
      <c r="AN76" s="31"/>
      <c r="AO76" s="53"/>
      <c r="AP76" s="3"/>
      <c r="AQ76" s="3"/>
      <c r="AR76" s="51"/>
      <c r="AS76" s="31"/>
      <c r="AT76" s="31"/>
      <c r="AU76" s="53"/>
      <c r="AV76" s="3"/>
      <c r="AW76" s="3"/>
      <c r="AX76" s="51"/>
      <c r="AY76" s="31"/>
      <c r="AZ76" s="31"/>
      <c r="BA76" s="53"/>
      <c r="BB76" s="3"/>
      <c r="BC76" s="3"/>
      <c r="BD76" s="51"/>
      <c r="BE76" s="31"/>
      <c r="BF76" s="31"/>
      <c r="BG76" s="53"/>
      <c r="BH76" s="3"/>
      <c r="BI76" s="3"/>
      <c r="BK76" s="55">
        <f t="shared" si="156"/>
        <v>283725.15000000002</v>
      </c>
      <c r="BL76" s="58">
        <f>' I КВАРТАЛ'!BK76+'II КВАРТАЛ '!BK76+' III КВАРТАЛ '!BK76+'IV КВАРТАЛ и СВОД V-мов и $$ '!BK76</f>
        <v>1140245</v>
      </c>
      <c r="BM76" s="99">
        <v>1140245</v>
      </c>
      <c r="BN76" s="99">
        <f t="shared" si="157"/>
        <v>0</v>
      </c>
      <c r="BO76" s="99"/>
      <c r="BP76" s="83">
        <f t="shared" si="148"/>
        <v>0</v>
      </c>
      <c r="BQ76" s="82">
        <f>' I КВАРТАЛ'!C76+'II КВАРТАЛ '!C76+' III КВАРТАЛ '!C76+'IV КВАРТАЛ и СВОД V-мов и $$ '!C76</f>
        <v>0</v>
      </c>
      <c r="BR76" s="82">
        <f>' I КВАРТАЛ'!D76+'II КВАРТАЛ '!D76+' III КВАРТАЛ '!D76+'IV КВАРТАЛ и СВОД V-мов и $$ '!D76</f>
        <v>0</v>
      </c>
      <c r="BS76" s="106">
        <f>' I КВАРТАЛ'!E76+'II КВАРТАЛ '!E76+' III КВАРТАЛ '!E76+'IV КВАРТАЛ и СВОД V-мов и $$ '!E76</f>
        <v>0</v>
      </c>
      <c r="BT76" s="49">
        <f>' I КВАРТАЛ'!F76+'II КВАРТАЛ '!F76+' III КВАРТАЛ '!F76+'IV КВАРТАЛ и СВОД V-мов и $$ '!F76</f>
        <v>0</v>
      </c>
      <c r="BU76" s="49">
        <f>' I КВАРТАЛ'!G76+'II КВАРТАЛ '!G76+' III КВАРТАЛ '!G76+'IV КВАРТАЛ и СВОД V-мов и $$ '!G76</f>
        <v>0</v>
      </c>
      <c r="BV76" s="83">
        <f t="shared" si="164"/>
        <v>60</v>
      </c>
      <c r="BW76" s="82">
        <f>' I КВАРТАЛ'!I76+'II КВАРТАЛ '!I76+' III КВАРТАЛ '!I76+'IV КВАРТАЛ и СВОД V-мов и $$ '!I76</f>
        <v>12</v>
      </c>
      <c r="BX76" s="82">
        <f>' I КВАРТАЛ'!J76+'II КВАРТАЛ '!J76+' III КВАРТАЛ '!J76+'IV КВАРТАЛ и СВОД V-мов и $$ '!J76</f>
        <v>48</v>
      </c>
      <c r="BY76" s="106">
        <f>' I КВАРТАЛ'!K76+'II КВАРТАЛ '!K76+' III КВАРТАЛ '!K76+'IV КВАРТАЛ и СВОД V-мов и $$ '!K76</f>
        <v>4560</v>
      </c>
      <c r="BZ76" s="49">
        <f>' I КВАРТАЛ'!L76+'II КВАРТАЛ '!L76+' III КВАРТАЛ '!L76+'IV КВАРТАЛ и СВОД V-мов и $$ '!L76</f>
        <v>912</v>
      </c>
      <c r="CA76" s="49">
        <f>' I КВАРТАЛ'!M76+'II КВАРТАЛ '!M76+' III КВАРТАЛ '!M76+'IV КВАРТАЛ и СВОД V-мов и $$ '!M76</f>
        <v>3648</v>
      </c>
      <c r="CB76" s="83">
        <f t="shared" si="165"/>
        <v>0</v>
      </c>
      <c r="CC76" s="82">
        <f>' I КВАРТАЛ'!O76+'II КВАРТАЛ '!O76+' III КВАРТАЛ '!O76+'IV КВАРТАЛ и СВОД V-мов и $$ '!O76</f>
        <v>0</v>
      </c>
      <c r="CD76" s="82">
        <f>' I КВАРТАЛ'!P76+'II КВАРТАЛ '!P76+' III КВАРТАЛ '!P76+'IV КВАРТАЛ и СВОД V-мов и $$ '!P76</f>
        <v>0</v>
      </c>
      <c r="CE76" s="106">
        <f>' I КВАРТАЛ'!Q76+'II КВАРТАЛ '!Q76+' III КВАРТАЛ '!Q76+'IV КВАРТАЛ и СВОД V-мов и $$ '!Q76</f>
        <v>0</v>
      </c>
      <c r="CF76" s="49">
        <f>' I КВАРТАЛ'!R76+'II КВАРТАЛ '!R76+' III КВАРТАЛ '!R76+'IV КВАРТАЛ и СВОД V-мов и $$ '!R76</f>
        <v>0</v>
      </c>
      <c r="CG76" s="49">
        <f>' I КВАРТАЛ'!S76+'II КВАРТАЛ '!S76+' III КВАРТАЛ '!S76+'IV КВАРТАЛ и СВОД V-мов и $$ '!S76</f>
        <v>0</v>
      </c>
      <c r="CH76" s="83">
        <f t="shared" si="166"/>
        <v>0</v>
      </c>
      <c r="CI76" s="82">
        <f>' I КВАРТАЛ'!U76+'II КВАРТАЛ '!U76+' III КВАРТАЛ '!U76+'IV КВАРТАЛ и СВОД V-мов и $$ '!U76</f>
        <v>0</v>
      </c>
      <c r="CJ76" s="82">
        <f>' I КВАРТАЛ'!V76+'II КВАРТАЛ '!V76+' III КВАРТАЛ '!V76+'IV КВАРТАЛ и СВОД V-мов и $$ '!V76</f>
        <v>0</v>
      </c>
      <c r="CK76" s="106">
        <f>' I КВАРТАЛ'!W76+'II КВАРТАЛ '!W76+' III КВАРТАЛ '!W76+'IV КВАРТАЛ и СВОД V-мов и $$ '!W76</f>
        <v>0</v>
      </c>
      <c r="CL76" s="49">
        <f>' I КВАРТАЛ'!X76+'II КВАРТАЛ '!X76+' III КВАРТАЛ '!X76+'IV КВАРТАЛ и СВОД V-мов и $$ '!X76</f>
        <v>0</v>
      </c>
      <c r="CM76" s="49">
        <f>' I КВАРТАЛ'!Y76+'II КВАРТАЛ '!Y76+' III КВАРТАЛ '!Y76+'IV КВАРТАЛ и СВОД V-мов и $$ '!Y76</f>
        <v>0</v>
      </c>
      <c r="CN76" s="83">
        <f t="shared" si="167"/>
        <v>1700</v>
      </c>
      <c r="CO76" s="82">
        <f>' I КВАРТАЛ'!AA76+'II КВАРТАЛ '!AA76+' III КВАРТАЛ '!AA76+'IV КВАРТАЛ и СВОД V-мов и $$ '!AA76</f>
        <v>398</v>
      </c>
      <c r="CP76" s="82">
        <f>' I КВАРТАЛ'!AB76+'II КВАРТАЛ '!AB76+' III КВАРТАЛ '!AB76+'IV КВАРТАЛ и СВОД V-мов и $$ '!AB76</f>
        <v>1302</v>
      </c>
      <c r="CQ76" s="106">
        <f>' I КВАРТАЛ'!AC76+'II КВАРТАЛ '!AC76+' III КВАРТАЛ '!AC76+'IV КВАРТАЛ и СВОД V-мов и $$ '!AC76</f>
        <v>1135685</v>
      </c>
      <c r="CR76" s="49">
        <f>' I КВАРТАЛ'!AD76+'II КВАРТАЛ '!AD76+' III КВАРТАЛ '!AD76+'IV КВАРТАЛ и СВОД V-мов и $$ '!AD76</f>
        <v>265883.90000000002</v>
      </c>
      <c r="CS76" s="49">
        <f>' I КВАРТАЛ'!AE76+'II КВАРТАЛ '!AE76+' III КВАРТАЛ '!AE76+'IV КВАРТАЛ и СВОД V-мов и $$ '!AE76</f>
        <v>869801.1</v>
      </c>
      <c r="CT76" s="83">
        <f t="shared" si="168"/>
        <v>0</v>
      </c>
      <c r="CU76" s="82">
        <f>' I КВАРТАЛ'!AG76+'II КВАРТАЛ '!AG76+' III КВАРТАЛ '!AG76+'IV КВАРТАЛ и СВОД V-мов и $$ '!AG76</f>
        <v>0</v>
      </c>
      <c r="CV76" s="82">
        <f>' I КВАРТАЛ'!AH76+'II КВАРТАЛ '!AH76+' III КВАРТАЛ '!AH76+'IV КВАРТАЛ и СВОД V-мов и $$ '!AH76</f>
        <v>0</v>
      </c>
      <c r="CW76" s="106">
        <f>' I КВАРТАЛ'!AI76+'II КВАРТАЛ '!AI76+' III КВАРТАЛ '!AI76+'IV КВАРТАЛ и СВОД V-мов и $$ '!AI76</f>
        <v>0</v>
      </c>
      <c r="CX76" s="49">
        <f>' I КВАРТАЛ'!AJ76+'II КВАРТАЛ '!AJ76+' III КВАРТАЛ '!AJ76+'IV КВАРТАЛ и СВОД V-мов и $$ '!AJ76</f>
        <v>0</v>
      </c>
      <c r="CY76" s="49">
        <f>' I КВАРТАЛ'!AK76+'II КВАРТАЛ '!AK76+' III КВАРТАЛ '!AK76+'IV КВАРТАЛ и СВОД V-мов и $$ '!AK76</f>
        <v>0</v>
      </c>
      <c r="CZ76" s="83">
        <f t="shared" si="169"/>
        <v>0</v>
      </c>
      <c r="DA76" s="82">
        <f>' I КВАРТАЛ'!AM76+'II КВАРТАЛ '!AM76+' III КВАРТАЛ '!AM76+'IV КВАРТАЛ и СВОД V-мов и $$ '!AM76</f>
        <v>0</v>
      </c>
      <c r="DB76" s="82">
        <f>' I КВАРТАЛ'!AN76+'II КВАРТАЛ '!AN76+' III КВАРТАЛ '!AN76+'IV КВАРТАЛ и СВОД V-мов и $$ '!AN76</f>
        <v>0</v>
      </c>
      <c r="DC76" s="106">
        <f>' I КВАРТАЛ'!AO76+'II КВАРТАЛ '!AO76+' III КВАРТАЛ '!AO76+'IV КВАРТАЛ и СВОД V-мов и $$ '!AO76</f>
        <v>0</v>
      </c>
      <c r="DD76" s="49">
        <f>' I КВАРТАЛ'!AP76+'II КВАРТАЛ '!AP76+' III КВАРТАЛ '!AP76+'IV КВАРТАЛ и СВОД V-мов и $$ '!AP76</f>
        <v>0</v>
      </c>
      <c r="DE76" s="49">
        <f>' I КВАРТАЛ'!AQ76+'II КВАРТАЛ '!AQ76+' III КВАРТАЛ '!AQ76+'IV КВАРТАЛ и СВОД V-мов и $$ '!AQ76</f>
        <v>0</v>
      </c>
      <c r="DF76" s="83">
        <f t="shared" si="170"/>
        <v>0</v>
      </c>
      <c r="DG76" s="82">
        <f>' I КВАРТАЛ'!AS76+'II КВАРТАЛ '!AS76+' III КВАРТАЛ '!AS76+'IV КВАРТАЛ и СВОД V-мов и $$ '!AS76</f>
        <v>0</v>
      </c>
      <c r="DH76" s="82">
        <f>' I КВАРТАЛ'!AT76+'II КВАРТАЛ '!AT76+' III КВАРТАЛ '!AT76+'IV КВАРТАЛ и СВОД V-мов и $$ '!AT76</f>
        <v>0</v>
      </c>
      <c r="DI76" s="106">
        <f>' I КВАРТАЛ'!AU76+'II КВАРТАЛ '!AU76+' III КВАРТАЛ '!AU76+'IV КВАРТАЛ и СВОД V-мов и $$ '!AU76</f>
        <v>0</v>
      </c>
      <c r="DJ76" s="49">
        <f>' I КВАРТАЛ'!AV76+'II КВАРТАЛ '!AV76+' III КВАРТАЛ '!AV76+'IV КВАРТАЛ и СВОД V-мов и $$ '!AV76</f>
        <v>0</v>
      </c>
      <c r="DK76" s="49">
        <f>' I КВАРТАЛ'!AW76+'II КВАРТАЛ '!AW76+' III КВАРТАЛ '!AW76+'IV КВАРТАЛ и СВОД V-мов и $$ '!AW76</f>
        <v>0</v>
      </c>
      <c r="DL76" s="83">
        <f t="shared" si="171"/>
        <v>0</v>
      </c>
      <c r="DM76" s="82">
        <f>' I КВАРТАЛ'!AY76+'II КВАРТАЛ '!AY76+' III КВАРТАЛ '!AY76+'IV КВАРТАЛ и СВОД V-мов и $$ '!AY76</f>
        <v>0</v>
      </c>
      <c r="DN76" s="82">
        <f>' I КВАРТАЛ'!AZ76+'II КВАРТАЛ '!AZ76+' III КВАРТАЛ '!AZ76+'IV КВАРТАЛ и СВОД V-мов и $$ '!AZ76</f>
        <v>0</v>
      </c>
      <c r="DO76" s="106">
        <f>' I КВАРТАЛ'!BA76+'II КВАРТАЛ '!BA76+' III КВАРТАЛ '!BA76+'IV КВАРТАЛ и СВОД V-мов и $$ '!BA76</f>
        <v>0</v>
      </c>
      <c r="DP76" s="49">
        <f>' I КВАРТАЛ'!BB76+'II КВАРТАЛ '!BB76+' III КВАРТАЛ '!BB76+'IV КВАРТАЛ и СВОД V-мов и $$ '!BB76</f>
        <v>0</v>
      </c>
      <c r="DQ76" s="49">
        <f>' I КВАРТАЛ'!BC76+'II КВАРТАЛ '!BC76+' III КВАРТАЛ '!BC76+'IV КВАРТАЛ и СВОД V-мов и $$ '!BC76</f>
        <v>0</v>
      </c>
      <c r="DR76" s="83">
        <f t="shared" si="172"/>
        <v>0</v>
      </c>
      <c r="DS76" s="82">
        <f>' I КВАРТАЛ'!BE76+'II КВАРТАЛ '!BE76+' III КВАРТАЛ '!BE76+'IV КВАРТАЛ и СВОД V-мов и $$ '!BE76</f>
        <v>0</v>
      </c>
      <c r="DT76" s="82">
        <f>' I КВАРТАЛ'!BF76+'II КВАРТАЛ '!BF76+' III КВАРТАЛ '!BF76+'IV КВАРТАЛ и СВОД V-мов и $$ '!BF76</f>
        <v>0</v>
      </c>
      <c r="DU76" s="106">
        <f>' I КВАРТАЛ'!BG76+'II КВАРТАЛ '!BG76+' III КВАРТАЛ '!BG76+'IV КВАРТАЛ и СВОД V-мов и $$ '!BG76</f>
        <v>0</v>
      </c>
      <c r="DV76" s="49">
        <f>' I КВАРТАЛ'!BH76+'II КВАРТАЛ '!BH76+' III КВАРТАЛ '!BH76+'IV КВАРТАЛ и СВОД V-мов и $$ '!BH76</f>
        <v>0</v>
      </c>
      <c r="DW76" s="49">
        <f>' I КВАРТАЛ'!BI76+'II КВАРТАЛ '!BI76+' III КВАРТАЛ '!BI76+'IV КВАРТАЛ и СВОД V-мов и $$ '!BI76</f>
        <v>0</v>
      </c>
      <c r="DY76" s="65">
        <f t="shared" si="158"/>
        <v>1760</v>
      </c>
      <c r="DZ76" s="90">
        <f t="shared" si="159"/>
        <v>410</v>
      </c>
      <c r="EA76" s="90">
        <f t="shared" si="160"/>
        <v>1350</v>
      </c>
      <c r="EB76" s="56">
        <f t="shared" si="173"/>
        <v>1140245</v>
      </c>
      <c r="EC76" s="49">
        <f t="shared" si="174"/>
        <v>266795.90000000002</v>
      </c>
      <c r="ED76" s="49">
        <f t="shared" si="175"/>
        <v>873449.1</v>
      </c>
      <c r="EE76" s="107">
        <f t="shared" si="161"/>
        <v>0</v>
      </c>
      <c r="EF76" s="93">
        <f t="shared" si="149"/>
        <v>1760</v>
      </c>
      <c r="EG76" s="94">
        <f t="shared" si="150"/>
        <v>0</v>
      </c>
      <c r="EH76" s="151"/>
      <c r="EI76" s="154"/>
      <c r="EJ76" s="115"/>
    </row>
    <row r="77" spans="1:140" s="33" customFormat="1" ht="15" x14ac:dyDescent="0.25">
      <c r="A77" s="124" t="s">
        <v>102</v>
      </c>
      <c r="B77" s="51"/>
      <c r="C77" s="31"/>
      <c r="D77" s="31"/>
      <c r="E77" s="53"/>
      <c r="F77" s="3"/>
      <c r="G77" s="3"/>
      <c r="H77" s="51"/>
      <c r="I77" s="31"/>
      <c r="J77" s="31"/>
      <c r="K77" s="53"/>
      <c r="L77" s="3"/>
      <c r="M77" s="3"/>
      <c r="N77" s="51"/>
      <c r="O77" s="32"/>
      <c r="P77" s="32"/>
      <c r="Q77" s="53"/>
      <c r="R77" s="32"/>
      <c r="S77" s="32"/>
      <c r="T77" s="51"/>
      <c r="U77" s="31"/>
      <c r="V77" s="31"/>
      <c r="W77" s="53"/>
      <c r="X77" s="3"/>
      <c r="Y77" s="3"/>
      <c r="Z77" s="51">
        <f>AA77+AB77</f>
        <v>248</v>
      </c>
      <c r="AA77" s="149">
        <v>71</v>
      </c>
      <c r="AB77" s="149">
        <v>177</v>
      </c>
      <c r="AC77" s="137">
        <f t="shared" si="178"/>
        <v>121898.02</v>
      </c>
      <c r="AD77" s="3">
        <v>34898.22</v>
      </c>
      <c r="AE77" s="3">
        <v>86999.8</v>
      </c>
      <c r="AF77" s="51"/>
      <c r="AG77" s="31"/>
      <c r="AH77" s="31"/>
      <c r="AI77" s="53"/>
      <c r="AJ77" s="3"/>
      <c r="AK77" s="3"/>
      <c r="AL77" s="51"/>
      <c r="AM77" s="31"/>
      <c r="AN77" s="31"/>
      <c r="AO77" s="53"/>
      <c r="AP77" s="3"/>
      <c r="AQ77" s="3"/>
      <c r="AR77" s="51"/>
      <c r="AS77" s="31"/>
      <c r="AT77" s="31"/>
      <c r="AU77" s="53"/>
      <c r="AV77" s="3"/>
      <c r="AW77" s="3"/>
      <c r="AX77" s="51"/>
      <c r="AY77" s="31"/>
      <c r="AZ77" s="31"/>
      <c r="BA77" s="53"/>
      <c r="BB77" s="3"/>
      <c r="BC77" s="3"/>
      <c r="BD77" s="51">
        <f t="shared" si="162"/>
        <v>45</v>
      </c>
      <c r="BE77" s="31">
        <v>18</v>
      </c>
      <c r="BF77" s="31">
        <v>27</v>
      </c>
      <c r="BG77" s="137">
        <f t="shared" ref="BG77" si="180">BH77+BI77</f>
        <v>27335.699999999997</v>
      </c>
      <c r="BH77" s="3">
        <v>10934.28</v>
      </c>
      <c r="BI77" s="3">
        <v>16401.419999999998</v>
      </c>
      <c r="BK77" s="55">
        <f t="shared" si="156"/>
        <v>149233.72</v>
      </c>
      <c r="BL77" s="58">
        <f>' I КВАРТАЛ'!BK77+'II КВАРТАЛ '!BK77+' III КВАРТАЛ '!BK77+'IV КВАРТАЛ и СВОД V-мов и $$ '!BK77</f>
        <v>570763.12</v>
      </c>
      <c r="BM77" s="99">
        <v>570763.12</v>
      </c>
      <c r="BN77" s="99">
        <f t="shared" si="157"/>
        <v>0</v>
      </c>
      <c r="BO77" s="99"/>
      <c r="BP77" s="83">
        <f t="shared" si="148"/>
        <v>0</v>
      </c>
      <c r="BQ77" s="82">
        <f>' I КВАРТАЛ'!C77+'II КВАРТАЛ '!C77+' III КВАРТАЛ '!C77+'IV КВАРТАЛ и СВОД V-мов и $$ '!C77</f>
        <v>0</v>
      </c>
      <c r="BR77" s="82">
        <f>' I КВАРТАЛ'!D77+'II КВАРТАЛ '!D77+' III КВАРТАЛ '!D77+'IV КВАРТАЛ и СВОД V-мов и $$ '!D77</f>
        <v>0</v>
      </c>
      <c r="BS77" s="106">
        <f>' I КВАРТАЛ'!E77+'II КВАРТАЛ '!E77+' III КВАРТАЛ '!E77+'IV КВАРТАЛ и СВОД V-мов и $$ '!E77</f>
        <v>0</v>
      </c>
      <c r="BT77" s="49">
        <f>' I КВАРТАЛ'!F77+'II КВАРТАЛ '!F77+' III КВАРТАЛ '!F77+'IV КВАРТАЛ и СВОД V-мов и $$ '!F77</f>
        <v>0</v>
      </c>
      <c r="BU77" s="49">
        <f>' I КВАРТАЛ'!G77+'II КВАРТАЛ '!G77+' III КВАРТАЛ '!G77+'IV КВАРТАЛ и СВОД V-мов и $$ '!G77</f>
        <v>0</v>
      </c>
      <c r="BV77" s="83">
        <f t="shared" si="164"/>
        <v>0</v>
      </c>
      <c r="BW77" s="82">
        <f>' I КВАРТАЛ'!I77+'II КВАРТАЛ '!I77+' III КВАРТАЛ '!I77+'IV КВАРТАЛ и СВОД V-мов и $$ '!I77</f>
        <v>0</v>
      </c>
      <c r="BX77" s="82">
        <f>' I КВАРТАЛ'!J77+'II КВАРТАЛ '!J77+' III КВАРТАЛ '!J77+'IV КВАРТАЛ и СВОД V-мов и $$ '!J77</f>
        <v>0</v>
      </c>
      <c r="BY77" s="106">
        <f>' I КВАРТАЛ'!K77+'II КВАРТАЛ '!K77+' III КВАРТАЛ '!K77+'IV КВАРТАЛ и СВОД V-мов и $$ '!K77</f>
        <v>0</v>
      </c>
      <c r="BZ77" s="49">
        <f>' I КВАРТАЛ'!L77+'II КВАРТАЛ '!L77+' III КВАРТАЛ '!L77+'IV КВАРТАЛ и СВОД V-мов и $$ '!L77</f>
        <v>0</v>
      </c>
      <c r="CA77" s="49">
        <f>' I КВАРТАЛ'!M77+'II КВАРТАЛ '!M77+' III КВАРТАЛ '!M77+'IV КВАРТАЛ и СВОД V-мов и $$ '!M77</f>
        <v>0</v>
      </c>
      <c r="CB77" s="83">
        <f t="shared" si="165"/>
        <v>0</v>
      </c>
      <c r="CC77" s="82">
        <f>' I КВАРТАЛ'!O77+'II КВАРТАЛ '!O77+' III КВАРТАЛ '!O77+'IV КВАРТАЛ и СВОД V-мов и $$ '!O77</f>
        <v>0</v>
      </c>
      <c r="CD77" s="82">
        <f>' I КВАРТАЛ'!P77+'II КВАРТАЛ '!P77+' III КВАРТАЛ '!P77+'IV КВАРТАЛ и СВОД V-мов и $$ '!P77</f>
        <v>0</v>
      </c>
      <c r="CE77" s="106">
        <f>' I КВАРТАЛ'!Q77+'II КВАРТАЛ '!Q77+' III КВАРТАЛ '!Q77+'IV КВАРТАЛ и СВОД V-мов и $$ '!Q77</f>
        <v>0</v>
      </c>
      <c r="CF77" s="49">
        <f>' I КВАРТАЛ'!R77+'II КВАРТАЛ '!R77+' III КВАРТАЛ '!R77+'IV КВАРТАЛ и СВОД V-мов и $$ '!R77</f>
        <v>0</v>
      </c>
      <c r="CG77" s="49">
        <f>' I КВАРТАЛ'!S77+'II КВАРТАЛ '!S77+' III КВАРТАЛ '!S77+'IV КВАРТАЛ и СВОД V-мов и $$ '!S77</f>
        <v>0</v>
      </c>
      <c r="CH77" s="83">
        <f t="shared" si="166"/>
        <v>0</v>
      </c>
      <c r="CI77" s="82">
        <f>' I КВАРТАЛ'!U77+'II КВАРТАЛ '!U77+' III КВАРТАЛ '!U77+'IV КВАРТАЛ и СВОД V-мов и $$ '!U77</f>
        <v>0</v>
      </c>
      <c r="CJ77" s="82">
        <f>' I КВАРТАЛ'!V77+'II КВАРТАЛ '!V77+' III КВАРТАЛ '!V77+'IV КВАРТАЛ и СВОД V-мов и $$ '!V77</f>
        <v>0</v>
      </c>
      <c r="CK77" s="106">
        <f>' I КВАРТАЛ'!W77+'II КВАРТАЛ '!W77+' III КВАРТАЛ '!W77+'IV КВАРТАЛ и СВОД V-мов и $$ '!W77</f>
        <v>0</v>
      </c>
      <c r="CL77" s="49">
        <f>' I КВАРТАЛ'!X77+'II КВАРТАЛ '!X77+' III КВАРТАЛ '!X77+'IV КВАРТАЛ и СВОД V-мов и $$ '!X77</f>
        <v>0</v>
      </c>
      <c r="CM77" s="49">
        <f>' I КВАРТАЛ'!Y77+'II КВАРТАЛ '!Y77+' III КВАРТАЛ '!Y77+'IV КВАРТАЛ и СВОД V-мов и $$ '!Y77</f>
        <v>0</v>
      </c>
      <c r="CN77" s="83">
        <f t="shared" si="167"/>
        <v>950</v>
      </c>
      <c r="CO77" s="82">
        <f>' I КВАРТАЛ'!AA77+'II КВАРТАЛ '!AA77+' III КВАРТАЛ '!AA77+'IV КВАРТАЛ и СВОД V-мов и $$ '!AA77</f>
        <v>271</v>
      </c>
      <c r="CP77" s="82">
        <f>' I КВАРТАЛ'!AB77+'II КВАРТАЛ '!AB77+' III КВАРТАЛ '!AB77+'IV КВАРТАЛ и СВОД V-мов и $$ '!AB77</f>
        <v>679</v>
      </c>
      <c r="CQ77" s="106">
        <f>' I КВАРТАЛ'!AC77+'II КВАРТАЛ '!AC77+' III КВАРТАЛ '!AC77+'IV КВАРТАЛ и СВОД V-мов и $$ '!AC77</f>
        <v>461420.32</v>
      </c>
      <c r="CR77" s="49">
        <f>' I КВАРТАЛ'!AD77+'II КВАРТАЛ '!AD77+' III КВАРТАЛ '!AD77+'IV КВАРТАЛ и СВОД V-мов и $$ '!AD77</f>
        <v>131627.21</v>
      </c>
      <c r="CS77" s="49">
        <f>' I КВАРТАЛ'!AE77+'II КВАРТАЛ '!AE77+' III КВАРТАЛ '!AE77+'IV КВАРТАЛ и СВОД V-мов и $$ '!AE77</f>
        <v>329793.11</v>
      </c>
      <c r="CT77" s="83">
        <f t="shared" si="168"/>
        <v>0</v>
      </c>
      <c r="CU77" s="82">
        <f>' I КВАРТАЛ'!AG77+'II КВАРТАЛ '!AG77+' III КВАРТАЛ '!AG77+'IV КВАРТАЛ и СВОД V-мов и $$ '!AG77</f>
        <v>0</v>
      </c>
      <c r="CV77" s="82">
        <f>' I КВАРТАЛ'!AH77+'II КВАРТАЛ '!AH77+' III КВАРТАЛ '!AH77+'IV КВАРТАЛ и СВОД V-мов и $$ '!AH77</f>
        <v>0</v>
      </c>
      <c r="CW77" s="106">
        <f>' I КВАРТАЛ'!AI77+'II КВАРТАЛ '!AI77+' III КВАРТАЛ '!AI77+'IV КВАРТАЛ и СВОД V-мов и $$ '!AI77</f>
        <v>0</v>
      </c>
      <c r="CX77" s="49">
        <f>' I КВАРТАЛ'!AJ77+'II КВАРТАЛ '!AJ77+' III КВАРТАЛ '!AJ77+'IV КВАРТАЛ и СВОД V-мов и $$ '!AJ77</f>
        <v>0</v>
      </c>
      <c r="CY77" s="49">
        <f>' I КВАРТАЛ'!AK77+'II КВАРТАЛ '!AK77+' III КВАРТАЛ '!AK77+'IV КВАРТАЛ и СВОД V-мов и $$ '!AK77</f>
        <v>0</v>
      </c>
      <c r="CZ77" s="83">
        <f t="shared" si="169"/>
        <v>0</v>
      </c>
      <c r="DA77" s="82">
        <f>' I КВАРТАЛ'!AM77+'II КВАРТАЛ '!AM77+' III КВАРТАЛ '!AM77+'IV КВАРТАЛ и СВОД V-мов и $$ '!AM77</f>
        <v>0</v>
      </c>
      <c r="DB77" s="82">
        <f>' I КВАРТАЛ'!AN77+'II КВАРТАЛ '!AN77+' III КВАРТАЛ '!AN77+'IV КВАРТАЛ и СВОД V-мов и $$ '!AN77</f>
        <v>0</v>
      </c>
      <c r="DC77" s="106">
        <f>' I КВАРТАЛ'!AO77+'II КВАРТАЛ '!AO77+' III КВАРТАЛ '!AO77+'IV КВАРТАЛ и СВОД V-мов и $$ '!AO77</f>
        <v>0</v>
      </c>
      <c r="DD77" s="49">
        <f>' I КВАРТАЛ'!AP77+'II КВАРТАЛ '!AP77+' III КВАРТАЛ '!AP77+'IV КВАРТАЛ и СВОД V-мов и $$ '!AP77</f>
        <v>0</v>
      </c>
      <c r="DE77" s="49">
        <f>' I КВАРТАЛ'!AQ77+'II КВАРТАЛ '!AQ77+' III КВАРТАЛ '!AQ77+'IV КВАРТАЛ и СВОД V-мов и $$ '!AQ77</f>
        <v>0</v>
      </c>
      <c r="DF77" s="83">
        <f t="shared" si="170"/>
        <v>0</v>
      </c>
      <c r="DG77" s="82">
        <f>' I КВАРТАЛ'!AS77+'II КВАРТАЛ '!AS77+' III КВАРТАЛ '!AS77+'IV КВАРТАЛ и СВОД V-мов и $$ '!AS77</f>
        <v>0</v>
      </c>
      <c r="DH77" s="82">
        <f>' I КВАРТАЛ'!AT77+'II КВАРТАЛ '!AT77+' III КВАРТАЛ '!AT77+'IV КВАРТАЛ и СВОД V-мов и $$ '!AT77</f>
        <v>0</v>
      </c>
      <c r="DI77" s="106">
        <f>' I КВАРТАЛ'!AU77+'II КВАРТАЛ '!AU77+' III КВАРТАЛ '!AU77+'IV КВАРТАЛ и СВОД V-мов и $$ '!AU77</f>
        <v>0</v>
      </c>
      <c r="DJ77" s="49">
        <f>' I КВАРТАЛ'!AV77+'II КВАРТАЛ '!AV77+' III КВАРТАЛ '!AV77+'IV КВАРТАЛ и СВОД V-мов и $$ '!AV77</f>
        <v>0</v>
      </c>
      <c r="DK77" s="49">
        <f>' I КВАРТАЛ'!AW77+'II КВАРТАЛ '!AW77+' III КВАРТАЛ '!AW77+'IV КВАРТАЛ и СВОД V-мов и $$ '!AW77</f>
        <v>0</v>
      </c>
      <c r="DL77" s="83">
        <f t="shared" si="171"/>
        <v>0</v>
      </c>
      <c r="DM77" s="82">
        <f>' I КВАРТАЛ'!AY77+'II КВАРТАЛ '!AY77+' III КВАРТАЛ '!AY77+'IV КВАРТАЛ и СВОД V-мов и $$ '!AY77</f>
        <v>0</v>
      </c>
      <c r="DN77" s="82">
        <f>' I КВАРТАЛ'!AZ77+'II КВАРТАЛ '!AZ77+' III КВАРТАЛ '!AZ77+'IV КВАРТАЛ и СВОД V-мов и $$ '!AZ77</f>
        <v>0</v>
      </c>
      <c r="DO77" s="106">
        <f>' I КВАРТАЛ'!BA77+'II КВАРТАЛ '!BA77+' III КВАРТАЛ '!BA77+'IV КВАРТАЛ и СВОД V-мов и $$ '!BA77</f>
        <v>0</v>
      </c>
      <c r="DP77" s="49">
        <f>' I КВАРТАЛ'!BB77+'II КВАРТАЛ '!BB77+' III КВАРТАЛ '!BB77+'IV КВАРТАЛ и СВОД V-мов и $$ '!BB77</f>
        <v>0</v>
      </c>
      <c r="DQ77" s="49">
        <f>' I КВАРТАЛ'!BC77+'II КВАРТАЛ '!BC77+' III КВАРТАЛ '!BC77+'IV КВАРТАЛ и СВОД V-мов и $$ '!BC77</f>
        <v>0</v>
      </c>
      <c r="DR77" s="83">
        <f t="shared" si="172"/>
        <v>180</v>
      </c>
      <c r="DS77" s="82">
        <f>' I КВАРТАЛ'!BE77+'II КВАРТАЛ '!BE77+' III КВАРТАЛ '!BE77+'IV КВАРТАЛ и СВОД V-мов и $$ '!BE77</f>
        <v>72</v>
      </c>
      <c r="DT77" s="82">
        <f>' I КВАРТАЛ'!BF77+'II КВАРТАЛ '!BF77+' III КВАРТАЛ '!BF77+'IV КВАРТАЛ и СВОД V-мов и $$ '!BF77</f>
        <v>108</v>
      </c>
      <c r="DU77" s="106">
        <f>' I КВАРТАЛ'!BG77+'II КВАРТАЛ '!BG77+' III КВАРТАЛ '!BG77+'IV КВАРТАЛ и СВОД V-мов и $$ '!BG77</f>
        <v>109342.8</v>
      </c>
      <c r="DV77" s="49">
        <f>' I КВАРТАЛ'!BH77+'II КВАРТАЛ '!BH77+' III КВАРТАЛ '!BH77+'IV КВАРТАЛ и СВОД V-мов и $$ '!BH77</f>
        <v>43737.119999999995</v>
      </c>
      <c r="DW77" s="49">
        <f>' I КВАРТАЛ'!BI77+'II КВАРТАЛ '!BI77+' III КВАРТАЛ '!BI77+'IV КВАРТАЛ и СВОД V-мов и $$ '!BI77</f>
        <v>65605.679999999993</v>
      </c>
      <c r="DY77" s="65">
        <f t="shared" si="158"/>
        <v>1130</v>
      </c>
      <c r="DZ77" s="90">
        <f t="shared" si="159"/>
        <v>343</v>
      </c>
      <c r="EA77" s="90">
        <f t="shared" si="160"/>
        <v>787</v>
      </c>
      <c r="EB77" s="56">
        <f t="shared" si="173"/>
        <v>570763.12</v>
      </c>
      <c r="EC77" s="49">
        <f t="shared" si="174"/>
        <v>175364.33</v>
      </c>
      <c r="ED77" s="49">
        <f t="shared" si="175"/>
        <v>395398.79</v>
      </c>
      <c r="EE77" s="107">
        <f t="shared" si="161"/>
        <v>0</v>
      </c>
      <c r="EF77" s="93">
        <f t="shared" si="149"/>
        <v>1130</v>
      </c>
      <c r="EG77" s="94">
        <f t="shared" si="150"/>
        <v>0</v>
      </c>
      <c r="EH77" s="151"/>
      <c r="EI77" s="152"/>
      <c r="EJ77" s="151"/>
    </row>
    <row r="78" spans="1:140" s="33" customFormat="1" ht="15" x14ac:dyDescent="0.25">
      <c r="A78" s="21" t="s">
        <v>50</v>
      </c>
      <c r="B78" s="51"/>
      <c r="C78" s="31"/>
      <c r="D78" s="31"/>
      <c r="E78" s="53"/>
      <c r="F78" s="32"/>
      <c r="G78" s="32"/>
      <c r="H78" s="51"/>
      <c r="I78" s="31"/>
      <c r="J78" s="31"/>
      <c r="K78" s="53"/>
      <c r="L78" s="32"/>
      <c r="M78" s="32"/>
      <c r="N78" s="51"/>
      <c r="O78" s="32"/>
      <c r="P78" s="32"/>
      <c r="Q78" s="53"/>
      <c r="R78" s="32"/>
      <c r="S78" s="32"/>
      <c r="T78" s="51"/>
      <c r="U78" s="31"/>
      <c r="V78" s="31"/>
      <c r="W78" s="53"/>
      <c r="X78" s="32"/>
      <c r="Y78" s="32"/>
      <c r="Z78" s="51"/>
      <c r="AA78" s="32"/>
      <c r="AB78" s="32"/>
      <c r="AC78" s="53"/>
      <c r="AD78" s="32"/>
      <c r="AE78" s="32"/>
      <c r="AF78" s="51"/>
      <c r="AG78" s="32"/>
      <c r="AH78" s="32"/>
      <c r="AI78" s="53"/>
      <c r="AJ78" s="32"/>
      <c r="AK78" s="32"/>
      <c r="AL78" s="51"/>
      <c r="AM78" s="31"/>
      <c r="AN78" s="31"/>
      <c r="AO78" s="53"/>
      <c r="AP78" s="3"/>
      <c r="AQ78" s="3"/>
      <c r="AR78" s="48">
        <f t="shared" ref="AR78:AR79" si="181">AS78+AT78</f>
        <v>50</v>
      </c>
      <c r="AS78" s="31">
        <v>14</v>
      </c>
      <c r="AT78" s="31">
        <v>36</v>
      </c>
      <c r="AU78" s="137">
        <f t="shared" ref="AU78:AU79" si="182">AV78+AW78</f>
        <v>6175013</v>
      </c>
      <c r="AV78" s="3">
        <v>1729003.64</v>
      </c>
      <c r="AW78" s="3">
        <v>4446009.3600000003</v>
      </c>
      <c r="AX78" s="51"/>
      <c r="AY78" s="31"/>
      <c r="AZ78" s="31"/>
      <c r="BA78" s="53"/>
      <c r="BB78" s="32"/>
      <c r="BC78" s="32"/>
      <c r="BD78" s="51"/>
      <c r="BE78" s="31"/>
      <c r="BF78" s="31"/>
      <c r="BG78" s="53"/>
      <c r="BH78" s="3"/>
      <c r="BI78" s="3"/>
      <c r="BK78" s="55">
        <f t="shared" si="156"/>
        <v>6175013</v>
      </c>
      <c r="BL78" s="58">
        <f>' I КВАРТАЛ'!BK78+'II КВАРТАЛ '!BK78+' III КВАРТАЛ '!BK78+'IV КВАРТАЛ и СВОД V-мов и $$ '!BK78</f>
        <v>30875065</v>
      </c>
      <c r="BM78" s="99">
        <v>30875065</v>
      </c>
      <c r="BN78" s="99">
        <f t="shared" si="157"/>
        <v>0</v>
      </c>
      <c r="BO78" s="99"/>
      <c r="BP78" s="83">
        <f t="shared" si="148"/>
        <v>0</v>
      </c>
      <c r="BQ78" s="82">
        <f>' I КВАРТАЛ'!C78+'II КВАРТАЛ '!C78+' III КВАРТАЛ '!C78+'IV КВАРТАЛ и СВОД V-мов и $$ '!C78</f>
        <v>0</v>
      </c>
      <c r="BR78" s="82">
        <f>' I КВАРТАЛ'!D78+'II КВАРТАЛ '!D78+' III КВАРТАЛ '!D78+'IV КВАРТАЛ и СВОД V-мов и $$ '!D78</f>
        <v>0</v>
      </c>
      <c r="BS78" s="106">
        <f>' I КВАРТАЛ'!E78+'II КВАРТАЛ '!E78+' III КВАРТАЛ '!E78+'IV КВАРТАЛ и СВОД V-мов и $$ '!E78</f>
        <v>0</v>
      </c>
      <c r="BT78" s="49">
        <f>' I КВАРТАЛ'!F78+'II КВАРТАЛ '!F78+' III КВАРТАЛ '!F78+'IV КВАРТАЛ и СВОД V-мов и $$ '!F78</f>
        <v>0</v>
      </c>
      <c r="BU78" s="49">
        <f>' I КВАРТАЛ'!G78+'II КВАРТАЛ '!G78+' III КВАРТАЛ '!G78+'IV КВАРТАЛ и СВОД V-мов и $$ '!G78</f>
        <v>0</v>
      </c>
      <c r="BV78" s="83">
        <f t="shared" si="164"/>
        <v>0</v>
      </c>
      <c r="BW78" s="82">
        <f>' I КВАРТАЛ'!I78+'II КВАРТАЛ '!I78+' III КВАРТАЛ '!I78+'IV КВАРТАЛ и СВОД V-мов и $$ '!I78</f>
        <v>0</v>
      </c>
      <c r="BX78" s="82">
        <f>' I КВАРТАЛ'!J78+'II КВАРТАЛ '!J78+' III КВАРТАЛ '!J78+'IV КВАРТАЛ и СВОД V-мов и $$ '!J78</f>
        <v>0</v>
      </c>
      <c r="BY78" s="106">
        <f>' I КВАРТАЛ'!K78+'II КВАРТАЛ '!K78+' III КВАРТАЛ '!K78+'IV КВАРТАЛ и СВОД V-мов и $$ '!K78</f>
        <v>0</v>
      </c>
      <c r="BZ78" s="49">
        <f>' I КВАРТАЛ'!L78+'II КВАРТАЛ '!L78+' III КВАРТАЛ '!L78+'IV КВАРТАЛ и СВОД V-мов и $$ '!L78</f>
        <v>0</v>
      </c>
      <c r="CA78" s="49">
        <f>' I КВАРТАЛ'!M78+'II КВАРТАЛ '!M78+' III КВАРТАЛ '!M78+'IV КВАРТАЛ и СВОД V-мов и $$ '!M78</f>
        <v>0</v>
      </c>
      <c r="CB78" s="83">
        <f t="shared" si="165"/>
        <v>0</v>
      </c>
      <c r="CC78" s="82">
        <f>' I КВАРТАЛ'!O78+'II КВАРТАЛ '!O78+' III КВАРТАЛ '!O78+'IV КВАРТАЛ и СВОД V-мов и $$ '!O78</f>
        <v>0</v>
      </c>
      <c r="CD78" s="82">
        <f>' I КВАРТАЛ'!P78+'II КВАРТАЛ '!P78+' III КВАРТАЛ '!P78+'IV КВАРТАЛ и СВОД V-мов и $$ '!P78</f>
        <v>0</v>
      </c>
      <c r="CE78" s="106">
        <f>' I КВАРТАЛ'!Q78+'II КВАРТАЛ '!Q78+' III КВАРТАЛ '!Q78+'IV КВАРТАЛ и СВОД V-мов и $$ '!Q78</f>
        <v>0</v>
      </c>
      <c r="CF78" s="49">
        <f>' I КВАРТАЛ'!R78+'II КВАРТАЛ '!R78+' III КВАРТАЛ '!R78+'IV КВАРТАЛ и СВОД V-мов и $$ '!R78</f>
        <v>0</v>
      </c>
      <c r="CG78" s="49">
        <f>' I КВАРТАЛ'!S78+'II КВАРТАЛ '!S78+' III КВАРТАЛ '!S78+'IV КВАРТАЛ и СВОД V-мов и $$ '!S78</f>
        <v>0</v>
      </c>
      <c r="CH78" s="83">
        <f t="shared" si="166"/>
        <v>0</v>
      </c>
      <c r="CI78" s="82">
        <f>' I КВАРТАЛ'!U78+'II КВАРТАЛ '!U78+' III КВАРТАЛ '!U78+'IV КВАРТАЛ и СВОД V-мов и $$ '!U78</f>
        <v>0</v>
      </c>
      <c r="CJ78" s="82">
        <f>' I КВАРТАЛ'!V78+'II КВАРТАЛ '!V78+' III КВАРТАЛ '!V78+'IV КВАРТАЛ и СВОД V-мов и $$ '!V78</f>
        <v>0</v>
      </c>
      <c r="CK78" s="106">
        <f>' I КВАРТАЛ'!W78+'II КВАРТАЛ '!W78+' III КВАРТАЛ '!W78+'IV КВАРТАЛ и СВОД V-мов и $$ '!W78</f>
        <v>0</v>
      </c>
      <c r="CL78" s="49">
        <f>' I КВАРТАЛ'!X78+'II КВАРТАЛ '!X78+' III КВАРТАЛ '!X78+'IV КВАРТАЛ и СВОД V-мов и $$ '!X78</f>
        <v>0</v>
      </c>
      <c r="CM78" s="49">
        <f>' I КВАРТАЛ'!Y78+'II КВАРТАЛ '!Y78+' III КВАРТАЛ '!Y78+'IV КВАРТАЛ и СВОД V-мов и $$ '!Y78</f>
        <v>0</v>
      </c>
      <c r="CN78" s="83">
        <f t="shared" si="167"/>
        <v>0</v>
      </c>
      <c r="CO78" s="82">
        <f>' I КВАРТАЛ'!AA78+'II КВАРТАЛ '!AA78+' III КВАРТАЛ '!AA78+'IV КВАРТАЛ и СВОД V-мов и $$ '!AA78</f>
        <v>0</v>
      </c>
      <c r="CP78" s="82">
        <f>' I КВАРТАЛ'!AB78+'II КВАРТАЛ '!AB78+' III КВАРТАЛ '!AB78+'IV КВАРТАЛ и СВОД V-мов и $$ '!AB78</f>
        <v>0</v>
      </c>
      <c r="CQ78" s="106">
        <f>' I КВАРТАЛ'!AC78+'II КВАРТАЛ '!AC78+' III КВАРТАЛ '!AC78+'IV КВАРТАЛ и СВОД V-мов и $$ '!AC78</f>
        <v>0</v>
      </c>
      <c r="CR78" s="49">
        <f>' I КВАРТАЛ'!AD78+'II КВАРТАЛ '!AD78+' III КВАРТАЛ '!AD78+'IV КВАРТАЛ и СВОД V-мов и $$ '!AD78</f>
        <v>0</v>
      </c>
      <c r="CS78" s="49">
        <f>' I КВАРТАЛ'!AE78+'II КВАРТАЛ '!AE78+' III КВАРТАЛ '!AE78+'IV КВАРТАЛ и СВОД V-мов и $$ '!AE78</f>
        <v>0</v>
      </c>
      <c r="CT78" s="83">
        <f t="shared" si="168"/>
        <v>0</v>
      </c>
      <c r="CU78" s="82">
        <f>' I КВАРТАЛ'!AG78+'II КВАРТАЛ '!AG78+' III КВАРТАЛ '!AG78+'IV КВАРТАЛ и СВОД V-мов и $$ '!AG78</f>
        <v>0</v>
      </c>
      <c r="CV78" s="82">
        <f>' I КВАРТАЛ'!AH78+'II КВАРТАЛ '!AH78+' III КВАРТАЛ '!AH78+'IV КВАРТАЛ и СВОД V-мов и $$ '!AH78</f>
        <v>0</v>
      </c>
      <c r="CW78" s="106">
        <f>' I КВАРТАЛ'!AI78+'II КВАРТАЛ '!AI78+' III КВАРТАЛ '!AI78+'IV КВАРТАЛ и СВОД V-мов и $$ '!AI78</f>
        <v>0</v>
      </c>
      <c r="CX78" s="49">
        <f>' I КВАРТАЛ'!AJ78+'II КВАРТАЛ '!AJ78+' III КВАРТАЛ '!AJ78+'IV КВАРТАЛ и СВОД V-мов и $$ '!AJ78</f>
        <v>0</v>
      </c>
      <c r="CY78" s="49">
        <f>' I КВАРТАЛ'!AK78+'II КВАРТАЛ '!AK78+' III КВАРТАЛ '!AK78+'IV КВАРТАЛ и СВОД V-мов и $$ '!AK78</f>
        <v>0</v>
      </c>
      <c r="CZ78" s="83">
        <f t="shared" si="169"/>
        <v>0</v>
      </c>
      <c r="DA78" s="82">
        <f>' I КВАРТАЛ'!AM78+'II КВАРТАЛ '!AM78+' III КВАРТАЛ '!AM78+'IV КВАРТАЛ и СВОД V-мов и $$ '!AM78</f>
        <v>0</v>
      </c>
      <c r="DB78" s="82">
        <f>' I КВАРТАЛ'!AN78+'II КВАРТАЛ '!AN78+' III КВАРТАЛ '!AN78+'IV КВАРТАЛ и СВОД V-мов и $$ '!AN78</f>
        <v>0</v>
      </c>
      <c r="DC78" s="106">
        <f>' I КВАРТАЛ'!AO78+'II КВАРТАЛ '!AO78+' III КВАРТАЛ '!AO78+'IV КВАРТАЛ и СВОД V-мов и $$ '!AO78</f>
        <v>0</v>
      </c>
      <c r="DD78" s="49">
        <f>' I КВАРТАЛ'!AP78+'II КВАРТАЛ '!AP78+' III КВАРТАЛ '!AP78+'IV КВАРТАЛ и СВОД V-мов и $$ '!AP78</f>
        <v>0</v>
      </c>
      <c r="DE78" s="49">
        <f>' I КВАРТАЛ'!AQ78+'II КВАРТАЛ '!AQ78+' III КВАРТАЛ '!AQ78+'IV КВАРТАЛ и СВОД V-мов и $$ '!AQ78</f>
        <v>0</v>
      </c>
      <c r="DF78" s="83">
        <f t="shared" si="170"/>
        <v>250</v>
      </c>
      <c r="DG78" s="82">
        <f>' I КВАРТАЛ'!AS78+'II КВАРТАЛ '!AS78+' III КВАРТАЛ '!AS78+'IV КВАРТАЛ и СВОД V-мов и $$ '!AS78</f>
        <v>71</v>
      </c>
      <c r="DH78" s="82">
        <f>' I КВАРТАЛ'!AT78+'II КВАРТАЛ '!AT78+' III КВАРТАЛ '!AT78+'IV КВАРТАЛ и СВОД V-мов и $$ '!AT78</f>
        <v>179</v>
      </c>
      <c r="DI78" s="106">
        <f>' I КВАРТАЛ'!AU78+'II КВАРТАЛ '!AU78+' III КВАРТАЛ '!AU78+'IV КВАРТАЛ и СВОД V-мов и $$ '!AU78</f>
        <v>30875065</v>
      </c>
      <c r="DJ78" s="49">
        <f>' I КВАРТАЛ'!AV78+'II КВАРТАЛ '!AV78+' III КВАРТАЛ '!AV78+'IV КВАРТАЛ и СВОД V-мов и $$ '!AV78</f>
        <v>8768518.4600000009</v>
      </c>
      <c r="DK78" s="49">
        <f>' I КВАРТАЛ'!AW78+'II КВАРТАЛ '!AW78+' III КВАРТАЛ '!AW78+'IV КВАРТАЛ и СВОД V-мов и $$ '!AW78</f>
        <v>22106546.539999999</v>
      </c>
      <c r="DL78" s="83">
        <f t="shared" si="171"/>
        <v>0</v>
      </c>
      <c r="DM78" s="82">
        <f>' I КВАРТАЛ'!AY78+'II КВАРТАЛ '!AY78+' III КВАРТАЛ '!AY78+'IV КВАРТАЛ и СВОД V-мов и $$ '!AY78</f>
        <v>0</v>
      </c>
      <c r="DN78" s="82">
        <f>' I КВАРТАЛ'!AZ78+'II КВАРТАЛ '!AZ78+' III КВАРТАЛ '!AZ78+'IV КВАРТАЛ и СВОД V-мов и $$ '!AZ78</f>
        <v>0</v>
      </c>
      <c r="DO78" s="106">
        <f>' I КВАРТАЛ'!BA78+'II КВАРТАЛ '!BA78+' III КВАРТАЛ '!BA78+'IV КВАРТАЛ и СВОД V-мов и $$ '!BA78</f>
        <v>0</v>
      </c>
      <c r="DP78" s="49">
        <f>' I КВАРТАЛ'!BB78+'II КВАРТАЛ '!BB78+' III КВАРТАЛ '!BB78+'IV КВАРТАЛ и СВОД V-мов и $$ '!BB78</f>
        <v>0</v>
      </c>
      <c r="DQ78" s="49">
        <f>' I КВАРТАЛ'!BC78+'II КВАРТАЛ '!BC78+' III КВАРТАЛ '!BC78+'IV КВАРТАЛ и СВОД V-мов и $$ '!BC78</f>
        <v>0</v>
      </c>
      <c r="DR78" s="83">
        <f t="shared" si="172"/>
        <v>0</v>
      </c>
      <c r="DS78" s="82">
        <f>' I КВАРТАЛ'!BE78+'II КВАРТАЛ '!BE78+' III КВАРТАЛ '!BE78+'IV КВАРТАЛ и СВОД V-мов и $$ '!BE78</f>
        <v>0</v>
      </c>
      <c r="DT78" s="82">
        <f>' I КВАРТАЛ'!BF78+'II КВАРТАЛ '!BF78+' III КВАРТАЛ '!BF78+'IV КВАРТАЛ и СВОД V-мов и $$ '!BF78</f>
        <v>0</v>
      </c>
      <c r="DU78" s="106">
        <f>' I КВАРТАЛ'!BG78+'II КВАРТАЛ '!BG78+' III КВАРТАЛ '!BG78+'IV КВАРТАЛ и СВОД V-мов и $$ '!BG78</f>
        <v>0</v>
      </c>
      <c r="DV78" s="49">
        <f>' I КВАРТАЛ'!BH78+'II КВАРТАЛ '!BH78+' III КВАРТАЛ '!BH78+'IV КВАРТАЛ и СВОД V-мов и $$ '!BH78</f>
        <v>0</v>
      </c>
      <c r="DW78" s="49">
        <f>' I КВАРТАЛ'!BI78+'II КВАРТАЛ '!BI78+' III КВАРТАЛ '!BI78+'IV КВАРТАЛ и СВОД V-мов и $$ '!BI78</f>
        <v>0</v>
      </c>
      <c r="DY78" s="65">
        <f t="shared" si="158"/>
        <v>250</v>
      </c>
      <c r="DZ78" s="90">
        <f t="shared" si="159"/>
        <v>71</v>
      </c>
      <c r="EA78" s="90">
        <f t="shared" si="160"/>
        <v>179</v>
      </c>
      <c r="EB78" s="56">
        <f t="shared" si="173"/>
        <v>30875065</v>
      </c>
      <c r="EC78" s="49">
        <f t="shared" si="174"/>
        <v>8768518.4600000009</v>
      </c>
      <c r="ED78" s="49">
        <f t="shared" si="175"/>
        <v>22106546.539999999</v>
      </c>
      <c r="EE78" s="107">
        <f t="shared" si="161"/>
        <v>0</v>
      </c>
      <c r="EF78" s="93">
        <f t="shared" si="149"/>
        <v>250</v>
      </c>
      <c r="EG78" s="94">
        <f t="shared" si="150"/>
        <v>0</v>
      </c>
      <c r="EH78" s="151"/>
      <c r="EI78" s="154"/>
      <c r="EJ78" s="115"/>
    </row>
    <row r="79" spans="1:140" s="33" customFormat="1" ht="15" x14ac:dyDescent="0.25">
      <c r="A79" s="21" t="s">
        <v>44</v>
      </c>
      <c r="B79" s="51"/>
      <c r="C79" s="31"/>
      <c r="D79" s="31"/>
      <c r="E79" s="53"/>
      <c r="F79" s="32"/>
      <c r="G79" s="32"/>
      <c r="H79" s="51"/>
      <c r="I79" s="31"/>
      <c r="J79" s="31"/>
      <c r="K79" s="53"/>
      <c r="L79" s="32"/>
      <c r="M79" s="32"/>
      <c r="N79" s="51"/>
      <c r="O79" s="32"/>
      <c r="P79" s="32"/>
      <c r="Q79" s="53"/>
      <c r="R79" s="32"/>
      <c r="S79" s="32"/>
      <c r="T79" s="51"/>
      <c r="U79" s="31"/>
      <c r="V79" s="31"/>
      <c r="W79" s="53"/>
      <c r="X79" s="32"/>
      <c r="Y79" s="32"/>
      <c r="Z79" s="51"/>
      <c r="AA79" s="31"/>
      <c r="AB79" s="31"/>
      <c r="AC79" s="53"/>
      <c r="AD79" s="32"/>
      <c r="AE79" s="32"/>
      <c r="AF79" s="51"/>
      <c r="AG79" s="32"/>
      <c r="AH79" s="32"/>
      <c r="AI79" s="53"/>
      <c r="AJ79" s="32"/>
      <c r="AK79" s="32"/>
      <c r="AL79" s="51">
        <f t="shared" ref="AL79" si="183">AM79+AN79</f>
        <v>212</v>
      </c>
      <c r="AM79" s="148">
        <v>62</v>
      </c>
      <c r="AN79" s="148">
        <v>150</v>
      </c>
      <c r="AO79" s="137">
        <f t="shared" ref="AO79" si="184">AP79+AQ79</f>
        <v>35912372</v>
      </c>
      <c r="AP79" s="3">
        <v>10502674.83</v>
      </c>
      <c r="AQ79" s="3">
        <v>25409697.170000002</v>
      </c>
      <c r="AR79" s="51">
        <f t="shared" si="181"/>
        <v>249</v>
      </c>
      <c r="AS79" s="31">
        <v>70</v>
      </c>
      <c r="AT79" s="31">
        <v>179</v>
      </c>
      <c r="AU79" s="137">
        <f t="shared" si="182"/>
        <v>3349270.41</v>
      </c>
      <c r="AV79" s="3">
        <v>941561.96</v>
      </c>
      <c r="AW79" s="3">
        <v>2407708.4500000002</v>
      </c>
      <c r="AX79" s="51"/>
      <c r="AY79" s="31"/>
      <c r="AZ79" s="31"/>
      <c r="BA79" s="53"/>
      <c r="BB79" s="32"/>
      <c r="BC79" s="32"/>
      <c r="BD79" s="51">
        <f t="shared" si="162"/>
        <v>1934</v>
      </c>
      <c r="BE79" s="31">
        <v>605</v>
      </c>
      <c r="BF79" s="31">
        <v>1329</v>
      </c>
      <c r="BG79" s="137">
        <f t="shared" ref="BG79" si="185">BH79+BI79</f>
        <v>4117385.5200000005</v>
      </c>
      <c r="BH79" s="3">
        <v>1288013.57</v>
      </c>
      <c r="BI79" s="3">
        <v>2829371.95</v>
      </c>
      <c r="BK79" s="55">
        <f t="shared" si="156"/>
        <v>43379027.93</v>
      </c>
      <c r="BL79" s="58">
        <f>' I КВАРТАЛ'!BK79+'II КВАРТАЛ '!BK79+' III КВАРТАЛ '!BK79+'IV КВАРТАЛ и СВОД V-мов и $$ '!BK79</f>
        <v>174284917.88</v>
      </c>
      <c r="BM79" s="99">
        <v>174284917.8712</v>
      </c>
      <c r="BN79" s="99">
        <f t="shared" si="157"/>
        <v>8.7999999523162842E-3</v>
      </c>
      <c r="BO79" s="99"/>
      <c r="BP79" s="83">
        <f>BQ79+BR79</f>
        <v>0</v>
      </c>
      <c r="BQ79" s="82">
        <f>' I КВАРТАЛ'!C79+'II КВАРТАЛ '!C79+' III КВАРТАЛ '!C79+'IV КВАРТАЛ и СВОД V-мов и $$ '!C79</f>
        <v>0</v>
      </c>
      <c r="BR79" s="82">
        <f>' I КВАРТАЛ'!D79+'II КВАРТАЛ '!D79+' III КВАРТАЛ '!D79+'IV КВАРТАЛ и СВОД V-мов и $$ '!D79</f>
        <v>0</v>
      </c>
      <c r="BS79" s="106">
        <f>' I КВАРТАЛ'!E79+'II КВАРТАЛ '!E79+' III КВАРТАЛ '!E79+'IV КВАРТАЛ и СВОД V-мов и $$ '!E79</f>
        <v>0</v>
      </c>
      <c r="BT79" s="49">
        <f>' I КВАРТАЛ'!F79+'II КВАРТАЛ '!F79+' III КВАРТАЛ '!F79+'IV КВАРТАЛ и СВОД V-мов и $$ '!F79</f>
        <v>0</v>
      </c>
      <c r="BU79" s="49">
        <f>' I КВАРТАЛ'!G79+'II КВАРТАЛ '!G79+' III КВАРТАЛ '!G79+'IV КВАРТАЛ и СВОД V-мов и $$ '!G79</f>
        <v>0</v>
      </c>
      <c r="BV79" s="83">
        <f t="shared" si="164"/>
        <v>0</v>
      </c>
      <c r="BW79" s="82">
        <f>' I КВАРТАЛ'!I79+'II КВАРТАЛ '!I79+' III КВАРТАЛ '!I79+'IV КВАРТАЛ и СВОД V-мов и $$ '!I79</f>
        <v>0</v>
      </c>
      <c r="BX79" s="82">
        <f>' I КВАРТАЛ'!J79+'II КВАРТАЛ '!J79+' III КВАРТАЛ '!J79+'IV КВАРТАЛ и СВОД V-мов и $$ '!J79</f>
        <v>0</v>
      </c>
      <c r="BY79" s="106">
        <f>' I КВАРТАЛ'!K79+'II КВАРТАЛ '!K79+' III КВАРТАЛ '!K79+'IV КВАРТАЛ и СВОД V-мов и $$ '!K79</f>
        <v>0</v>
      </c>
      <c r="BZ79" s="49">
        <f>' I КВАРТАЛ'!L79+'II КВАРТАЛ '!L79+' III КВАРТАЛ '!L79+'IV КВАРТАЛ и СВОД V-мов и $$ '!L79</f>
        <v>0</v>
      </c>
      <c r="CA79" s="49">
        <f>' I КВАРТАЛ'!M79+'II КВАРТАЛ '!M79+' III КВАРТАЛ '!M79+'IV КВАРТАЛ и СВОД V-мов и $$ '!M79</f>
        <v>0</v>
      </c>
      <c r="CB79" s="83">
        <f t="shared" si="165"/>
        <v>0</v>
      </c>
      <c r="CC79" s="82">
        <f>' I КВАРТАЛ'!O79+'II КВАРТАЛ '!O79+' III КВАРТАЛ '!O79+'IV КВАРТАЛ и СВОД V-мов и $$ '!O79</f>
        <v>0</v>
      </c>
      <c r="CD79" s="82">
        <f>' I КВАРТАЛ'!P79+'II КВАРТАЛ '!P79+' III КВАРТАЛ '!P79+'IV КВАРТАЛ и СВОД V-мов и $$ '!P79</f>
        <v>0</v>
      </c>
      <c r="CE79" s="106">
        <f>' I КВАРТАЛ'!Q79+'II КВАРТАЛ '!Q79+' III КВАРТАЛ '!Q79+'IV КВАРТАЛ и СВОД V-мов и $$ '!Q79</f>
        <v>0</v>
      </c>
      <c r="CF79" s="49">
        <f>' I КВАРТАЛ'!R79+'II КВАРТАЛ '!R79+' III КВАРТАЛ '!R79+'IV КВАРТАЛ и СВОД V-мов и $$ '!R79</f>
        <v>0</v>
      </c>
      <c r="CG79" s="49">
        <f>' I КВАРТАЛ'!S79+'II КВАРТАЛ '!S79+' III КВАРТАЛ '!S79+'IV КВАРТАЛ и СВОД V-мов и $$ '!S79</f>
        <v>0</v>
      </c>
      <c r="CH79" s="83">
        <f t="shared" si="166"/>
        <v>0</v>
      </c>
      <c r="CI79" s="82">
        <f>' I КВАРТАЛ'!U79+'II КВАРТАЛ '!U79+' III КВАРТАЛ '!U79+'IV КВАРТАЛ и СВОД V-мов и $$ '!U79</f>
        <v>0</v>
      </c>
      <c r="CJ79" s="82">
        <f>' I КВАРТАЛ'!V79+'II КВАРТАЛ '!V79+' III КВАРТАЛ '!V79+'IV КВАРТАЛ и СВОД V-мов и $$ '!V79</f>
        <v>0</v>
      </c>
      <c r="CK79" s="106">
        <f>' I КВАРТАЛ'!W79+'II КВАРТАЛ '!W79+' III КВАРТАЛ '!W79+'IV КВАРТАЛ и СВОД V-мов и $$ '!W79</f>
        <v>0</v>
      </c>
      <c r="CL79" s="49">
        <f>' I КВАРТАЛ'!X79+'II КВАРТАЛ '!X79+' III КВАРТАЛ '!X79+'IV КВАРТАЛ и СВОД V-мов и $$ '!X79</f>
        <v>0</v>
      </c>
      <c r="CM79" s="49">
        <f>' I КВАРТАЛ'!Y79+'II КВАРТАЛ '!Y79+' III КВАРТАЛ '!Y79+'IV КВАРТАЛ и СВОД V-мов и $$ '!Y79</f>
        <v>0</v>
      </c>
      <c r="CN79" s="83">
        <f t="shared" si="167"/>
        <v>0</v>
      </c>
      <c r="CO79" s="82">
        <f>' I КВАРТАЛ'!AA79+'II КВАРТАЛ '!AA79+' III КВАРТАЛ '!AA79+'IV КВАРТАЛ и СВОД V-мов и $$ '!AA79</f>
        <v>0</v>
      </c>
      <c r="CP79" s="82">
        <f>' I КВАРТАЛ'!AB79+'II КВАРТАЛ '!AB79+' III КВАРТАЛ '!AB79+'IV КВАРТАЛ и СВОД V-мов и $$ '!AB79</f>
        <v>0</v>
      </c>
      <c r="CQ79" s="106">
        <f>' I КВАРТАЛ'!AC79+'II КВАРТАЛ '!AC79+' III КВАРТАЛ '!AC79+'IV КВАРТАЛ и СВОД V-мов и $$ '!AC79</f>
        <v>0</v>
      </c>
      <c r="CR79" s="49">
        <f>' I КВАРТАЛ'!AD79+'II КВАРТАЛ '!AD79+' III КВАРТАЛ '!AD79+'IV КВАРТАЛ и СВОД V-мов и $$ '!AD79</f>
        <v>0</v>
      </c>
      <c r="CS79" s="49">
        <f>' I КВАРТАЛ'!AE79+'II КВАРТАЛ '!AE79+' III КВАРТАЛ '!AE79+'IV КВАРТАЛ и СВОД V-мов и $$ '!AE79</f>
        <v>0</v>
      </c>
      <c r="CT79" s="83">
        <f t="shared" si="168"/>
        <v>0</v>
      </c>
      <c r="CU79" s="82">
        <f>' I КВАРТАЛ'!AG79+'II КВАРТАЛ '!AG79+' III КВАРТАЛ '!AG79+'IV КВАРТАЛ и СВОД V-мов и $$ '!AG79</f>
        <v>0</v>
      </c>
      <c r="CV79" s="82">
        <f>' I КВАРТАЛ'!AH79+'II КВАРТАЛ '!AH79+' III КВАРТАЛ '!AH79+'IV КВАРТАЛ и СВОД V-мов и $$ '!AH79</f>
        <v>0</v>
      </c>
      <c r="CW79" s="106">
        <f>' I КВАРТАЛ'!AI79+'II КВАРТАЛ '!AI79+' III КВАРТАЛ '!AI79+'IV КВАРТАЛ и СВОД V-мов и $$ '!AI79</f>
        <v>0</v>
      </c>
      <c r="CX79" s="49">
        <f>' I КВАРТАЛ'!AJ79+'II КВАРТАЛ '!AJ79+' III КВАРТАЛ '!AJ79+'IV КВАРТАЛ и СВОД V-мов и $$ '!AJ79</f>
        <v>0</v>
      </c>
      <c r="CY79" s="49">
        <f>' I КВАРТАЛ'!AK79+'II КВАРТАЛ '!AK79+' III КВАРТАЛ '!AK79+'IV КВАРТАЛ и СВОД V-мов и $$ '!AK79</f>
        <v>0</v>
      </c>
      <c r="CZ79" s="83">
        <f t="shared" si="169"/>
        <v>850</v>
      </c>
      <c r="DA79" s="82">
        <f>' I КВАРТАЛ'!AM79+'II КВАРТАЛ '!AM79+' III КВАРТАЛ '!AM79+'IV КВАРТАЛ и СВОД V-мов и $$ '!AM79</f>
        <v>227</v>
      </c>
      <c r="DB79" s="82">
        <f>' I КВАРТАЛ'!AN79+'II КВАРТАЛ '!AN79+' III КВАРТАЛ '!AN79+'IV КВАРТАЛ и СВОД V-мов и $$ '!AN79</f>
        <v>623</v>
      </c>
      <c r="DC79" s="106">
        <f>' I КВАРТАЛ'!AO79+'II КВАРТАЛ '!AO79+' III КВАРТАЛ '!AO79+'IV КВАРТАЛ и СВОД V-мов и $$ '!AO79</f>
        <v>144826800</v>
      </c>
      <c r="DD79" s="49">
        <f>' I КВАРТАЛ'!AP79+'II КВАРТАЛ '!AP79+' III КВАРТАЛ '!AP79+'IV КВАРТАЛ и СВОД V-мов и $$ '!AP79</f>
        <v>38593316.240000002</v>
      </c>
      <c r="DE79" s="49">
        <f>' I КВАРТАЛ'!AQ79+'II КВАРТАЛ '!AQ79+' III КВАРТАЛ '!AQ79+'IV КВАРТАЛ и СВОД V-мов и $$ '!AQ79</f>
        <v>106233483.76000001</v>
      </c>
      <c r="DF79" s="83">
        <f t="shared" si="170"/>
        <v>1000</v>
      </c>
      <c r="DG79" s="82">
        <f>' I КВАРТАЛ'!AS79+'II КВАРТАЛ '!AS79+' III КВАРТАЛ '!AS79+'IV КВАРТАЛ и СВОД V-мов и $$ '!AS79</f>
        <v>281</v>
      </c>
      <c r="DH79" s="82">
        <f>' I КВАРТАЛ'!AT79+'II КВАРТАЛ '!AT79+' III КВАРТАЛ '!AT79+'IV КВАРТАЛ и СВОД V-мов и $$ '!AT79</f>
        <v>719</v>
      </c>
      <c r="DI79" s="106">
        <f>' I КВАРТАЛ'!AU79+'II КВАРТАЛ '!AU79+' III КВАРТАЛ '!AU79+'IV КВАРТАЛ и СВОД V-мов и $$ '!AU79</f>
        <v>13450885.18</v>
      </c>
      <c r="DJ79" s="49">
        <f>' I КВАРТАЛ'!AV79+'II КВАРТАЛ '!AV79+' III КВАРТАЛ '!AV79+'IV КВАРТАЛ и СВОД V-мов и $$ '!AV79</f>
        <v>3779698.73</v>
      </c>
      <c r="DK79" s="49">
        <f>' I КВАРТАЛ'!AW79+'II КВАРТАЛ '!AW79+' III КВАРТАЛ '!AW79+'IV КВАРТАЛ и СВОД V-мов и $$ '!AW79</f>
        <v>9671186.4500000011</v>
      </c>
      <c r="DL79" s="83">
        <f t="shared" si="171"/>
        <v>0</v>
      </c>
      <c r="DM79" s="82">
        <f>' I КВАРТАЛ'!AY79+'II КВАРТАЛ '!AY79+' III КВАРТАЛ '!AY79+'IV КВАРТАЛ и СВОД V-мов и $$ '!AY79</f>
        <v>0</v>
      </c>
      <c r="DN79" s="82">
        <f>' I КВАРТАЛ'!AZ79+'II КВАРТАЛ '!AZ79+' III КВАРТАЛ '!AZ79+'IV КВАРТАЛ и СВОД V-мов и $$ '!AZ79</f>
        <v>0</v>
      </c>
      <c r="DO79" s="106">
        <f>' I КВАРТАЛ'!BA79+'II КВАРТАЛ '!BA79+' III КВАРТАЛ '!BA79+'IV КВАРТАЛ и СВОД V-мов и $$ '!BA79</f>
        <v>0</v>
      </c>
      <c r="DP79" s="49">
        <f>' I КВАРТАЛ'!BB79+'II КВАРТАЛ '!BB79+' III КВАРТАЛ '!BB79+'IV КВАРТАЛ и СВОД V-мов и $$ '!BB79</f>
        <v>0</v>
      </c>
      <c r="DQ79" s="49">
        <f>' I КВАРТАЛ'!BC79+'II КВАРТАЛ '!BC79+' III КВАРТАЛ '!BC79+'IV КВАРТАЛ и СВОД V-мов и $$ '!BC79</f>
        <v>0</v>
      </c>
      <c r="DR79" s="83">
        <f t="shared" si="172"/>
        <v>7900</v>
      </c>
      <c r="DS79" s="82">
        <f>' I КВАРТАЛ'!BE79+'II КВАРТАЛ '!BE79+' III КВАРТАЛ '!BE79+'IV КВАРТАЛ и СВОД V-мов и $$ '!BE79</f>
        <v>2471</v>
      </c>
      <c r="DT79" s="82">
        <f>' I КВАРТАЛ'!BF79+'II КВАРТАЛ '!BF79+' III КВАРТАЛ '!BF79+'IV КВАРТАЛ и СВОД V-мов и $$ '!BF79</f>
        <v>5429</v>
      </c>
      <c r="DU79" s="106">
        <f>' I КВАРТАЛ'!BG79+'II КВАРТАЛ '!BG79+' III КВАРТАЛ '!BG79+'IV КВАРТАЛ и СВОД V-мов и $$ '!BG79</f>
        <v>16007232.699999999</v>
      </c>
      <c r="DV79" s="49">
        <f>' I КВАРТАЛ'!BH79+'II КВАРТАЛ '!BH79+' III КВАРТАЛ '!BH79+'IV КВАРТАЛ и СВОД V-мов и $$ '!BH79</f>
        <v>5006836.3900000006</v>
      </c>
      <c r="DW79" s="49">
        <f>' I КВАРТАЛ'!BI79+'II КВАРТАЛ '!BI79+' III КВАРТАЛ '!BI79+'IV КВАРТАЛ и СВОД V-мов и $$ '!BI79</f>
        <v>11000396.310000001</v>
      </c>
      <c r="DY79" s="65">
        <f t="shared" si="158"/>
        <v>9750</v>
      </c>
      <c r="DZ79" s="90">
        <f t="shared" si="159"/>
        <v>2979</v>
      </c>
      <c r="EA79" s="90">
        <f t="shared" si="160"/>
        <v>6771</v>
      </c>
      <c r="EB79" s="56">
        <f t="shared" si="173"/>
        <v>174284917.88</v>
      </c>
      <c r="EC79" s="49">
        <f t="shared" si="174"/>
        <v>47379851.359999999</v>
      </c>
      <c r="ED79" s="49">
        <f t="shared" si="175"/>
        <v>126905066.52000001</v>
      </c>
      <c r="EE79" s="107">
        <f t="shared" si="161"/>
        <v>0</v>
      </c>
      <c r="EF79" s="93">
        <f>DZ79+EA79</f>
        <v>9750</v>
      </c>
      <c r="EG79" s="94">
        <f t="shared" si="150"/>
        <v>0</v>
      </c>
      <c r="EH79" s="151"/>
      <c r="EI79" s="152"/>
      <c r="EJ79" s="151"/>
    </row>
    <row r="80" spans="1:140" ht="15" x14ac:dyDescent="0.25">
      <c r="A80" s="21" t="s">
        <v>104</v>
      </c>
      <c r="B80" s="48"/>
      <c r="C80" s="11"/>
      <c r="D80" s="11"/>
      <c r="E80" s="69"/>
      <c r="F80" s="3"/>
      <c r="G80" s="3"/>
      <c r="H80" s="51">
        <f t="shared" ref="H80:H87" si="186">I80+J80</f>
        <v>36</v>
      </c>
      <c r="I80" s="11">
        <v>9</v>
      </c>
      <c r="J80" s="11">
        <v>27</v>
      </c>
      <c r="K80" s="137">
        <f>L80+M80</f>
        <v>3934.0299999999997</v>
      </c>
      <c r="L80" s="3">
        <v>983.51</v>
      </c>
      <c r="M80" s="3">
        <v>2950.52</v>
      </c>
      <c r="N80" s="48"/>
      <c r="O80" s="3"/>
      <c r="P80" s="3"/>
      <c r="Q80" s="69"/>
      <c r="R80" s="3"/>
      <c r="S80" s="3"/>
      <c r="T80" s="48"/>
      <c r="U80" s="11"/>
      <c r="V80" s="11"/>
      <c r="W80" s="69"/>
      <c r="X80" s="3"/>
      <c r="Y80" s="3"/>
      <c r="Z80" s="51">
        <f t="shared" ref="Z80:Z87" si="187">AA80+AB80</f>
        <v>78</v>
      </c>
      <c r="AA80" s="148">
        <v>21</v>
      </c>
      <c r="AB80" s="148">
        <v>57</v>
      </c>
      <c r="AC80" s="137">
        <f t="shared" ref="AC80" si="188">AD80+AE80</f>
        <v>71304.45</v>
      </c>
      <c r="AD80" s="3">
        <v>19197.349999999999</v>
      </c>
      <c r="AE80" s="3">
        <v>52107.1</v>
      </c>
      <c r="AF80" s="48"/>
      <c r="AG80" s="3"/>
      <c r="AH80" s="3"/>
      <c r="AI80" s="69"/>
      <c r="AJ80" s="3"/>
      <c r="AK80" s="3"/>
      <c r="AL80" s="48"/>
      <c r="AM80" s="3"/>
      <c r="AN80" s="3"/>
      <c r="AO80" s="69"/>
      <c r="AP80" s="3"/>
      <c r="AQ80" s="3"/>
      <c r="AR80" s="48"/>
      <c r="AS80" s="11"/>
      <c r="AT80" s="11"/>
      <c r="AU80" s="69"/>
      <c r="AV80" s="3"/>
      <c r="AW80" s="3"/>
      <c r="AX80" s="48"/>
      <c r="AY80" s="11"/>
      <c r="AZ80" s="11"/>
      <c r="BA80" s="69"/>
      <c r="BB80" s="3"/>
      <c r="BC80" s="3"/>
      <c r="BD80" s="48"/>
      <c r="BE80" s="31"/>
      <c r="BF80" s="31"/>
      <c r="BG80" s="69"/>
      <c r="BH80" s="3"/>
      <c r="BI80" s="3"/>
      <c r="BK80" s="55">
        <f t="shared" si="156"/>
        <v>75238.48</v>
      </c>
      <c r="BL80" s="58">
        <f>' I КВАРТАЛ'!BK80+'II КВАРТАЛ '!BK80+' III КВАРТАЛ '!BK80+'IV КВАРТАЛ и СВОД V-мов и $$ '!BK80</f>
        <v>326551.02999999997</v>
      </c>
      <c r="BM80" s="99">
        <v>326551.00999999995</v>
      </c>
      <c r="BN80" s="99">
        <f t="shared" si="157"/>
        <v>2.0000000018626451E-2</v>
      </c>
      <c r="BO80" s="99"/>
      <c r="BP80" s="83">
        <f t="shared" ref="BP80:BP89" si="189">BQ80+BR80</f>
        <v>0</v>
      </c>
      <c r="BQ80" s="82">
        <f>' I КВАРТАЛ'!C80+'II КВАРТАЛ '!C80+' III КВАРТАЛ '!C80+'IV КВАРТАЛ и СВОД V-мов и $$ '!C80</f>
        <v>0</v>
      </c>
      <c r="BR80" s="82">
        <f>' I КВАРТАЛ'!D80+'II КВАРТАЛ '!D80+' III КВАРТАЛ '!D80+'IV КВАРТАЛ и СВОД V-мов и $$ '!D80</f>
        <v>0</v>
      </c>
      <c r="BS80" s="106">
        <f>' I КВАРТАЛ'!E80+'II КВАРТАЛ '!E80+' III КВАРТАЛ '!E80+'IV КВАРТАЛ и СВОД V-мов и $$ '!E80</f>
        <v>0</v>
      </c>
      <c r="BT80" s="49">
        <f>' I КВАРТАЛ'!F80+'II КВАРТАЛ '!F80+' III КВАРТАЛ '!F80+'IV КВАРТАЛ и СВОД V-мов и $$ '!F80</f>
        <v>0</v>
      </c>
      <c r="BU80" s="49">
        <f>' I КВАРТАЛ'!G80+'II КВАРТАЛ '!G80+' III КВАРТАЛ '!G80+'IV КВАРТАЛ и СВОД V-мов и $$ '!G80</f>
        <v>0</v>
      </c>
      <c r="BV80" s="83">
        <f t="shared" si="164"/>
        <v>150</v>
      </c>
      <c r="BW80" s="82">
        <f>' I КВАРТАЛ'!I80+'II КВАРТАЛ '!I80+' III КВАРТАЛ '!I80+'IV КВАРТАЛ и СВОД V-мов и $$ '!I80</f>
        <v>44</v>
      </c>
      <c r="BX80" s="82">
        <f>' I КВАРТАЛ'!J80+'II КВАРТАЛ '!J80+' III КВАРТАЛ '!J80+'IV КВАРТАЛ и СВОД V-мов и $$ '!J80</f>
        <v>106</v>
      </c>
      <c r="BY80" s="106">
        <f>' I КВАРТАЛ'!K80+'II КВАРТАЛ '!K80+' III КВАРТАЛ '!K80+'IV КВАРТАЛ и СВОД V-мов и $$ '!K80</f>
        <v>16419.32</v>
      </c>
      <c r="BZ80" s="49">
        <f>' I КВАРТАЛ'!L80+'II КВАРТАЛ '!L80+' III КВАРТАЛ '!L80+'IV КВАРТАЛ и СВОД V-мов и $$ '!L80</f>
        <v>4818.09</v>
      </c>
      <c r="CA80" s="49">
        <f>' I КВАРТАЛ'!M80+'II КВАРТАЛ '!M80+' III КВАРТАЛ '!M80+'IV КВАРТАЛ и СВОД V-мов и $$ '!M80</f>
        <v>11601.230000000001</v>
      </c>
      <c r="CB80" s="83">
        <f t="shared" si="165"/>
        <v>0</v>
      </c>
      <c r="CC80" s="82">
        <f>' I КВАРТАЛ'!O80+'II КВАРТАЛ '!O80+' III КВАРТАЛ '!O80+'IV КВАРТАЛ и СВОД V-мов и $$ '!O80</f>
        <v>0</v>
      </c>
      <c r="CD80" s="82">
        <f>' I КВАРТАЛ'!P80+'II КВАРТАЛ '!P80+' III КВАРТАЛ '!P80+'IV КВАРТАЛ и СВОД V-мов и $$ '!P80</f>
        <v>0</v>
      </c>
      <c r="CE80" s="106">
        <f>' I КВАРТАЛ'!Q80+'II КВАРТАЛ '!Q80+' III КВАРТАЛ '!Q80+'IV КВАРТАЛ и СВОД V-мов и $$ '!Q80</f>
        <v>0</v>
      </c>
      <c r="CF80" s="49">
        <f>' I КВАРТАЛ'!R80+'II КВАРТАЛ '!R80+' III КВАРТАЛ '!R80+'IV КВАРТАЛ и СВОД V-мов и $$ '!R80</f>
        <v>0</v>
      </c>
      <c r="CG80" s="49">
        <f>' I КВАРТАЛ'!S80+'II КВАРТАЛ '!S80+' III КВАРТАЛ '!S80+'IV КВАРТАЛ и СВОД V-мов и $$ '!S80</f>
        <v>0</v>
      </c>
      <c r="CH80" s="83">
        <f t="shared" si="166"/>
        <v>0</v>
      </c>
      <c r="CI80" s="82">
        <f>' I КВАРТАЛ'!U80+'II КВАРТАЛ '!U80+' III КВАРТАЛ '!U80+'IV КВАРТАЛ и СВОД V-мов и $$ '!U80</f>
        <v>0</v>
      </c>
      <c r="CJ80" s="82">
        <f>' I КВАРТАЛ'!V80+'II КВАРТАЛ '!V80+' III КВАРТАЛ '!V80+'IV КВАРТАЛ и СВОД V-мов и $$ '!V80</f>
        <v>0</v>
      </c>
      <c r="CK80" s="106">
        <f>' I КВАРТАЛ'!W80+'II КВАРТАЛ '!W80+' III КВАРТАЛ '!W80+'IV КВАРТАЛ и СВОД V-мов и $$ '!W80</f>
        <v>0</v>
      </c>
      <c r="CL80" s="49">
        <f>' I КВАРТАЛ'!X80+'II КВАРТАЛ '!X80+' III КВАРТАЛ '!X80+'IV КВАРТАЛ и СВОД V-мов и $$ '!X80</f>
        <v>0</v>
      </c>
      <c r="CM80" s="49">
        <f>' I КВАРТАЛ'!Y80+'II КВАРТАЛ '!Y80+' III КВАРТАЛ '!Y80+'IV КВАРТАЛ и СВОД V-мов и $$ '!Y80</f>
        <v>0</v>
      </c>
      <c r="CN80" s="83">
        <f t="shared" si="167"/>
        <v>345</v>
      </c>
      <c r="CO80" s="82">
        <f>' I КВАРТАЛ'!AA80+'II КВАРТАЛ '!AA80+' III КВАРТАЛ '!AA80+'IV КВАРТАЛ и СВОД V-мов и $$ '!AA80</f>
        <v>99</v>
      </c>
      <c r="CP80" s="82">
        <f>' I КВАРТАЛ'!AB80+'II КВАРТАЛ '!AB80+' III КВАРТАЛ '!AB80+'IV КВАРТАЛ и СВОД V-мов и $$ '!AB80</f>
        <v>246</v>
      </c>
      <c r="CQ80" s="106">
        <f>' I КВАРТАЛ'!AC80+'II КВАРТАЛ '!AC80+' III КВАРТАЛ '!AC80+'IV КВАРТАЛ и СВОД V-мов и $$ '!AC80</f>
        <v>310131.71000000002</v>
      </c>
      <c r="CR80" s="49">
        <f>' I КВАРТАЛ'!AD80+'II КВАРТАЛ '!AD80+' III КВАРТАЛ '!AD80+'IV КВАРТАЛ и СВОД V-мов и $$ '!AD80</f>
        <v>88914.44</v>
      </c>
      <c r="CS80" s="49">
        <f>' I КВАРТАЛ'!AE80+'II КВАРТАЛ '!AE80+' III КВАРТАЛ '!AE80+'IV КВАРТАЛ и СВОД V-мов и $$ '!AE80</f>
        <v>221217.27</v>
      </c>
      <c r="CT80" s="83">
        <f t="shared" si="168"/>
        <v>0</v>
      </c>
      <c r="CU80" s="82">
        <f>' I КВАРТАЛ'!AG80+'II КВАРТАЛ '!AG80+' III КВАРТАЛ '!AG80+'IV КВАРТАЛ и СВОД V-мов и $$ '!AG80</f>
        <v>0</v>
      </c>
      <c r="CV80" s="82">
        <f>' I КВАРТАЛ'!AH80+'II КВАРТАЛ '!AH80+' III КВАРТАЛ '!AH80+'IV КВАРТАЛ и СВОД V-мов и $$ '!AH80</f>
        <v>0</v>
      </c>
      <c r="CW80" s="106">
        <f>' I КВАРТАЛ'!AI80+'II КВАРТАЛ '!AI80+' III КВАРТАЛ '!AI80+'IV КВАРТАЛ и СВОД V-мов и $$ '!AI80</f>
        <v>0</v>
      </c>
      <c r="CX80" s="49">
        <f>' I КВАРТАЛ'!AJ80+'II КВАРТАЛ '!AJ80+' III КВАРТАЛ '!AJ80+'IV КВАРТАЛ и СВОД V-мов и $$ '!AJ80</f>
        <v>0</v>
      </c>
      <c r="CY80" s="49">
        <f>' I КВАРТАЛ'!AK80+'II КВАРТАЛ '!AK80+' III КВАРТАЛ '!AK80+'IV КВАРТАЛ и СВОД V-мов и $$ '!AK80</f>
        <v>0</v>
      </c>
      <c r="CZ80" s="83">
        <f t="shared" si="169"/>
        <v>0</v>
      </c>
      <c r="DA80" s="82">
        <f>' I КВАРТАЛ'!AM80+'II КВАРТАЛ '!AM80+' III КВАРТАЛ '!AM80+'IV КВАРТАЛ и СВОД V-мов и $$ '!AM80</f>
        <v>0</v>
      </c>
      <c r="DB80" s="82">
        <f>' I КВАРТАЛ'!AN80+'II КВАРТАЛ '!AN80+' III КВАРТАЛ '!AN80+'IV КВАРТАЛ и СВОД V-мов и $$ '!AN80</f>
        <v>0</v>
      </c>
      <c r="DC80" s="106">
        <f>' I КВАРТАЛ'!AO80+'II КВАРТАЛ '!AO80+' III КВАРТАЛ '!AO80+'IV КВАРТАЛ и СВОД V-мов и $$ '!AO80</f>
        <v>0</v>
      </c>
      <c r="DD80" s="49">
        <f>' I КВАРТАЛ'!AP80+'II КВАРТАЛ '!AP80+' III КВАРТАЛ '!AP80+'IV КВАРТАЛ и СВОД V-мов и $$ '!AP80</f>
        <v>0</v>
      </c>
      <c r="DE80" s="49">
        <f>' I КВАРТАЛ'!AQ80+'II КВАРТАЛ '!AQ80+' III КВАРТАЛ '!AQ80+'IV КВАРТАЛ и СВОД V-мов и $$ '!AQ80</f>
        <v>0</v>
      </c>
      <c r="DF80" s="83">
        <f t="shared" si="170"/>
        <v>0</v>
      </c>
      <c r="DG80" s="82">
        <f>' I КВАРТАЛ'!AS80+'II КВАРТАЛ '!AS80+' III КВАРТАЛ '!AS80+'IV КВАРТАЛ и СВОД V-мов и $$ '!AS80</f>
        <v>0</v>
      </c>
      <c r="DH80" s="82">
        <f>' I КВАРТАЛ'!AT80+'II КВАРТАЛ '!AT80+' III КВАРТАЛ '!AT80+'IV КВАРТАЛ и СВОД V-мов и $$ '!AT80</f>
        <v>0</v>
      </c>
      <c r="DI80" s="106">
        <f>' I КВАРТАЛ'!AU80+'II КВАРТАЛ '!AU80+' III КВАРТАЛ '!AU80+'IV КВАРТАЛ и СВОД V-мов и $$ '!AU80</f>
        <v>0</v>
      </c>
      <c r="DJ80" s="49">
        <f>' I КВАРТАЛ'!AV80+'II КВАРТАЛ '!AV80+' III КВАРТАЛ '!AV80+'IV КВАРТАЛ и СВОД V-мов и $$ '!AV80</f>
        <v>0</v>
      </c>
      <c r="DK80" s="49">
        <f>' I КВАРТАЛ'!AW80+'II КВАРТАЛ '!AW80+' III КВАРТАЛ '!AW80+'IV КВАРТАЛ и СВОД V-мов и $$ '!AW80</f>
        <v>0</v>
      </c>
      <c r="DL80" s="83">
        <f t="shared" si="171"/>
        <v>0</v>
      </c>
      <c r="DM80" s="82">
        <f>' I КВАРТАЛ'!AY80+'II КВАРТАЛ '!AY80+' III КВАРТАЛ '!AY80+'IV КВАРТАЛ и СВОД V-мов и $$ '!AY80</f>
        <v>0</v>
      </c>
      <c r="DN80" s="82">
        <f>' I КВАРТАЛ'!AZ80+'II КВАРТАЛ '!AZ80+' III КВАРТАЛ '!AZ80+'IV КВАРТАЛ и СВОД V-мов и $$ '!AZ80</f>
        <v>0</v>
      </c>
      <c r="DO80" s="106">
        <f>' I КВАРТАЛ'!BA80+'II КВАРТАЛ '!BA80+' III КВАРТАЛ '!BA80+'IV КВАРТАЛ и СВОД V-мов и $$ '!BA80</f>
        <v>0</v>
      </c>
      <c r="DP80" s="49">
        <f>' I КВАРТАЛ'!BB80+'II КВАРТАЛ '!BB80+' III КВАРТАЛ '!BB80+'IV КВАРТАЛ и СВОД V-мов и $$ '!BB80</f>
        <v>0</v>
      </c>
      <c r="DQ80" s="49">
        <f>' I КВАРТАЛ'!BC80+'II КВАРТАЛ '!BC80+' III КВАРТАЛ '!BC80+'IV КВАРТАЛ и СВОД V-мов и $$ '!BC80</f>
        <v>0</v>
      </c>
      <c r="DR80" s="83">
        <f t="shared" si="172"/>
        <v>0</v>
      </c>
      <c r="DS80" s="82">
        <f>' I КВАРТАЛ'!BE80+'II КВАРТАЛ '!BE80+' III КВАРТАЛ '!BE80+'IV КВАРТАЛ и СВОД V-мов и $$ '!BE80</f>
        <v>0</v>
      </c>
      <c r="DT80" s="82">
        <f>' I КВАРТАЛ'!BF80+'II КВАРТАЛ '!BF80+' III КВАРТАЛ '!BF80+'IV КВАРТАЛ и СВОД V-мов и $$ '!BF80</f>
        <v>0</v>
      </c>
      <c r="DU80" s="106">
        <f>' I КВАРТАЛ'!BG80+'II КВАРТАЛ '!BG80+' III КВАРТАЛ '!BG80+'IV КВАРТАЛ и СВОД V-мов и $$ '!BG80</f>
        <v>0</v>
      </c>
      <c r="DV80" s="49">
        <f>' I КВАРТАЛ'!BH80+'II КВАРТАЛ '!BH80+' III КВАРТАЛ '!BH80+'IV КВАРТАЛ и СВОД V-мов и $$ '!BH80</f>
        <v>0</v>
      </c>
      <c r="DW80" s="49">
        <f>' I КВАРТАЛ'!BI80+'II КВАРТАЛ '!BI80+' III КВАРТАЛ '!BI80+'IV КВАРТАЛ и СВОД V-мов и $$ '!BI80</f>
        <v>0</v>
      </c>
      <c r="DX80" s="33"/>
      <c r="DY80" s="65">
        <f t="shared" si="158"/>
        <v>495</v>
      </c>
      <c r="DZ80" s="90">
        <f t="shared" si="159"/>
        <v>143</v>
      </c>
      <c r="EA80" s="90">
        <f t="shared" si="160"/>
        <v>352</v>
      </c>
      <c r="EB80" s="56">
        <f t="shared" si="173"/>
        <v>326551.03000000003</v>
      </c>
      <c r="EC80" s="49">
        <f t="shared" si="174"/>
        <v>93732.53</v>
      </c>
      <c r="ED80" s="49">
        <f t="shared" si="175"/>
        <v>232818.5</v>
      </c>
      <c r="EE80" s="107">
        <f t="shared" si="161"/>
        <v>0</v>
      </c>
      <c r="EF80" s="93">
        <f t="shared" ref="EF80:EF89" si="190">DZ80+EA80</f>
        <v>495</v>
      </c>
      <c r="EG80" s="94">
        <f t="shared" ref="EG80:EG89" si="191">DY80-EF80</f>
        <v>0</v>
      </c>
      <c r="EH80" s="151"/>
      <c r="EI80" s="156"/>
      <c r="EJ80" s="157"/>
    </row>
    <row r="81" spans="1:143" ht="15" x14ac:dyDescent="0.25">
      <c r="A81" s="21" t="s">
        <v>105</v>
      </c>
      <c r="B81" s="48"/>
      <c r="C81" s="11"/>
      <c r="D81" s="11"/>
      <c r="E81" s="69"/>
      <c r="F81" s="3"/>
      <c r="G81" s="3"/>
      <c r="H81" s="51"/>
      <c r="I81" s="11"/>
      <c r="J81" s="11"/>
      <c r="K81" s="53"/>
      <c r="L81" s="3"/>
      <c r="M81" s="3"/>
      <c r="N81" s="48"/>
      <c r="O81" s="3"/>
      <c r="P81" s="3"/>
      <c r="Q81" s="69"/>
      <c r="R81" s="3"/>
      <c r="S81" s="3"/>
      <c r="T81" s="48"/>
      <c r="U81" s="11"/>
      <c r="V81" s="11"/>
      <c r="W81" s="69"/>
      <c r="X81" s="3"/>
      <c r="Y81" s="3"/>
      <c r="Z81" s="51"/>
      <c r="AA81" s="11"/>
      <c r="AB81" s="11"/>
      <c r="AC81" s="53"/>
      <c r="AD81" s="3"/>
      <c r="AE81" s="3"/>
      <c r="AF81" s="48"/>
      <c r="AG81" s="3"/>
      <c r="AH81" s="3"/>
      <c r="AI81" s="69"/>
      <c r="AJ81" s="3"/>
      <c r="AK81" s="3"/>
      <c r="AL81" s="48"/>
      <c r="AM81" s="3"/>
      <c r="AN81" s="3"/>
      <c r="AO81" s="69"/>
      <c r="AP81" s="3"/>
      <c r="AQ81" s="3"/>
      <c r="AR81" s="48"/>
      <c r="AS81" s="11"/>
      <c r="AT81" s="11"/>
      <c r="AU81" s="69"/>
      <c r="AV81" s="3"/>
      <c r="AW81" s="3"/>
      <c r="AX81" s="51">
        <f t="shared" ref="AX81" si="192">AY81+AZ81</f>
        <v>2250</v>
      </c>
      <c r="AY81" s="11">
        <v>717</v>
      </c>
      <c r="AZ81" s="11">
        <v>1533</v>
      </c>
      <c r="BA81" s="137">
        <f t="shared" ref="BA81" si="193">BB81+BC81</f>
        <v>223740</v>
      </c>
      <c r="BB81" s="3">
        <v>71298.48</v>
      </c>
      <c r="BC81" s="3">
        <v>152441.51999999999</v>
      </c>
      <c r="BD81" s="51">
        <f t="shared" si="162"/>
        <v>324</v>
      </c>
      <c r="BE81" s="31">
        <v>103</v>
      </c>
      <c r="BF81" s="31">
        <v>221</v>
      </c>
      <c r="BG81" s="137">
        <f t="shared" ref="BG81" si="194">BH81+BI81</f>
        <v>832023.42</v>
      </c>
      <c r="BH81" s="3">
        <v>264501.27</v>
      </c>
      <c r="BI81" s="3">
        <v>567522.15</v>
      </c>
      <c r="BK81" s="55">
        <f t="shared" si="156"/>
        <v>1055763.42</v>
      </c>
      <c r="BL81" s="58">
        <f>' I КВАРТАЛ'!BK81+'II КВАРТАЛ '!BK81+' III КВАРТАЛ '!BK81+'IV КВАРТАЛ и СВОД V-мов и $$ '!BK81</f>
        <v>4234930</v>
      </c>
      <c r="BM81" s="99">
        <v>4234930</v>
      </c>
      <c r="BN81" s="99">
        <f t="shared" si="157"/>
        <v>0</v>
      </c>
      <c r="BO81" s="99"/>
      <c r="BP81" s="83">
        <f t="shared" si="189"/>
        <v>0</v>
      </c>
      <c r="BQ81" s="82">
        <f>' I КВАРТАЛ'!C81+'II КВАРТАЛ '!C81+' III КВАРТАЛ '!C81+'IV КВАРТАЛ и СВОД V-мов и $$ '!C81</f>
        <v>0</v>
      </c>
      <c r="BR81" s="82">
        <f>' I КВАРТАЛ'!D81+'II КВАРТАЛ '!D81+' III КВАРТАЛ '!D81+'IV КВАРТАЛ и СВОД V-мов и $$ '!D81</f>
        <v>0</v>
      </c>
      <c r="BS81" s="106">
        <f>' I КВАРТАЛ'!E81+'II КВАРТАЛ '!E81+' III КВАРТАЛ '!E81+'IV КВАРТАЛ и СВОД V-мов и $$ '!E81</f>
        <v>0</v>
      </c>
      <c r="BT81" s="49">
        <f>' I КВАРТАЛ'!F81+'II КВАРТАЛ '!F81+' III КВАРТАЛ '!F81+'IV КВАРТАЛ и СВОД V-мов и $$ '!F81</f>
        <v>0</v>
      </c>
      <c r="BU81" s="49">
        <f>' I КВАРТАЛ'!G81+'II КВАРТАЛ '!G81+' III КВАРТАЛ '!G81+'IV КВАРТАЛ и СВОД V-мов и $$ '!G81</f>
        <v>0</v>
      </c>
      <c r="BV81" s="83">
        <f t="shared" si="164"/>
        <v>0</v>
      </c>
      <c r="BW81" s="82">
        <f>' I КВАРТАЛ'!I81+'II КВАРТАЛ '!I81+' III КВАРТАЛ '!I81+'IV КВАРТАЛ и СВОД V-мов и $$ '!I81</f>
        <v>0</v>
      </c>
      <c r="BX81" s="82">
        <f>' I КВАРТАЛ'!J81+'II КВАРТАЛ '!J81+' III КВАРТАЛ '!J81+'IV КВАРТАЛ и СВОД V-мов и $$ '!J81</f>
        <v>0</v>
      </c>
      <c r="BY81" s="106">
        <f>' I КВАРТАЛ'!K81+'II КВАРТАЛ '!K81+' III КВАРТАЛ '!K81+'IV КВАРТАЛ и СВОД V-мов и $$ '!K81</f>
        <v>0</v>
      </c>
      <c r="BZ81" s="49">
        <f>' I КВАРТАЛ'!L81+'II КВАРТАЛ '!L81+' III КВАРТАЛ '!L81+'IV КВАРТАЛ и СВОД V-мов и $$ '!L81</f>
        <v>0</v>
      </c>
      <c r="CA81" s="49">
        <f>' I КВАРТАЛ'!M81+'II КВАРТАЛ '!M81+' III КВАРТАЛ '!M81+'IV КВАРТАЛ и СВОД V-мов и $$ '!M81</f>
        <v>0</v>
      </c>
      <c r="CB81" s="83">
        <f t="shared" si="165"/>
        <v>0</v>
      </c>
      <c r="CC81" s="82">
        <f>' I КВАРТАЛ'!O81+'II КВАРТАЛ '!O81+' III КВАРТАЛ '!O81+'IV КВАРТАЛ и СВОД V-мов и $$ '!O81</f>
        <v>0</v>
      </c>
      <c r="CD81" s="82">
        <f>' I КВАРТАЛ'!P81+'II КВАРТАЛ '!P81+' III КВАРТАЛ '!P81+'IV КВАРТАЛ и СВОД V-мов и $$ '!P81</f>
        <v>0</v>
      </c>
      <c r="CE81" s="106">
        <f>' I КВАРТАЛ'!Q81+'II КВАРТАЛ '!Q81+' III КВАРТАЛ '!Q81+'IV КВАРТАЛ и СВОД V-мов и $$ '!Q81</f>
        <v>0</v>
      </c>
      <c r="CF81" s="49">
        <f>' I КВАРТАЛ'!R81+'II КВАРТАЛ '!R81+' III КВАРТАЛ '!R81+'IV КВАРТАЛ и СВОД V-мов и $$ '!R81</f>
        <v>0</v>
      </c>
      <c r="CG81" s="49">
        <f>' I КВАРТАЛ'!S81+'II КВАРТАЛ '!S81+' III КВАРТАЛ '!S81+'IV КВАРТАЛ и СВОД V-мов и $$ '!S81</f>
        <v>0</v>
      </c>
      <c r="CH81" s="83">
        <f t="shared" si="166"/>
        <v>0</v>
      </c>
      <c r="CI81" s="82">
        <f>' I КВАРТАЛ'!U81+'II КВАРТАЛ '!U81+' III КВАРТАЛ '!U81+'IV КВАРТАЛ и СВОД V-мов и $$ '!U81</f>
        <v>0</v>
      </c>
      <c r="CJ81" s="82">
        <f>' I КВАРТАЛ'!V81+'II КВАРТАЛ '!V81+' III КВАРТАЛ '!V81+'IV КВАРТАЛ и СВОД V-мов и $$ '!V81</f>
        <v>0</v>
      </c>
      <c r="CK81" s="106">
        <f>' I КВАРТАЛ'!W81+'II КВАРТАЛ '!W81+' III КВАРТАЛ '!W81+'IV КВАРТАЛ и СВОД V-мов и $$ '!W81</f>
        <v>0</v>
      </c>
      <c r="CL81" s="49">
        <f>' I КВАРТАЛ'!X81+'II КВАРТАЛ '!X81+' III КВАРТАЛ '!X81+'IV КВАРТАЛ и СВОД V-мов и $$ '!X81</f>
        <v>0</v>
      </c>
      <c r="CM81" s="49">
        <f>' I КВАРТАЛ'!Y81+'II КВАРТАЛ '!Y81+' III КВАРТАЛ '!Y81+'IV КВАРТАЛ и СВОД V-мов и $$ '!Y81</f>
        <v>0</v>
      </c>
      <c r="CN81" s="83">
        <f t="shared" si="167"/>
        <v>0</v>
      </c>
      <c r="CO81" s="82">
        <f>' I КВАРТАЛ'!AA81+'II КВАРТАЛ '!AA81+' III КВАРТАЛ '!AA81+'IV КВАРТАЛ и СВОД V-мов и $$ '!AA81</f>
        <v>0</v>
      </c>
      <c r="CP81" s="82">
        <f>' I КВАРТАЛ'!AB81+'II КВАРТАЛ '!AB81+' III КВАРТАЛ '!AB81+'IV КВАРТАЛ и СВОД V-мов и $$ '!AB81</f>
        <v>0</v>
      </c>
      <c r="CQ81" s="106">
        <f>' I КВАРТАЛ'!AC81+'II КВАРТАЛ '!AC81+' III КВАРТАЛ '!AC81+'IV КВАРТАЛ и СВОД V-мов и $$ '!AC81</f>
        <v>0</v>
      </c>
      <c r="CR81" s="49">
        <f>' I КВАРТАЛ'!AD81+'II КВАРТАЛ '!AD81+' III КВАРТАЛ '!AD81+'IV КВАРТАЛ и СВОД V-мов и $$ '!AD81</f>
        <v>0</v>
      </c>
      <c r="CS81" s="49">
        <f>' I КВАРТАЛ'!AE81+'II КВАРТАЛ '!AE81+' III КВАРТАЛ '!AE81+'IV КВАРТАЛ и СВОД V-мов и $$ '!AE81</f>
        <v>0</v>
      </c>
      <c r="CT81" s="83">
        <f t="shared" si="168"/>
        <v>0</v>
      </c>
      <c r="CU81" s="82">
        <f>' I КВАРТАЛ'!AG81+'II КВАРТАЛ '!AG81+' III КВАРТАЛ '!AG81+'IV КВАРТАЛ и СВОД V-мов и $$ '!AG81</f>
        <v>0</v>
      </c>
      <c r="CV81" s="82">
        <f>' I КВАРТАЛ'!AH81+'II КВАРТАЛ '!AH81+' III КВАРТАЛ '!AH81+'IV КВАРТАЛ и СВОД V-мов и $$ '!AH81</f>
        <v>0</v>
      </c>
      <c r="CW81" s="106">
        <f>' I КВАРТАЛ'!AI81+'II КВАРТАЛ '!AI81+' III КВАРТАЛ '!AI81+'IV КВАРТАЛ и СВОД V-мов и $$ '!AI81</f>
        <v>0</v>
      </c>
      <c r="CX81" s="49">
        <f>' I КВАРТАЛ'!AJ81+'II КВАРТАЛ '!AJ81+' III КВАРТАЛ '!AJ81+'IV КВАРТАЛ и СВОД V-мов и $$ '!AJ81</f>
        <v>0</v>
      </c>
      <c r="CY81" s="49">
        <f>' I КВАРТАЛ'!AK81+'II КВАРТАЛ '!AK81+' III КВАРТАЛ '!AK81+'IV КВАРТАЛ и СВОД V-мов и $$ '!AK81</f>
        <v>0</v>
      </c>
      <c r="CZ81" s="83">
        <f t="shared" si="169"/>
        <v>0</v>
      </c>
      <c r="DA81" s="82">
        <f>' I КВАРТАЛ'!AM81+'II КВАРТАЛ '!AM81+' III КВАРТАЛ '!AM81+'IV КВАРТАЛ и СВОД V-мов и $$ '!AM81</f>
        <v>0</v>
      </c>
      <c r="DB81" s="82">
        <f>' I КВАРТАЛ'!AN81+'II КВАРТАЛ '!AN81+' III КВАРТАЛ '!AN81+'IV КВАРТАЛ и СВОД V-мов и $$ '!AN81</f>
        <v>0</v>
      </c>
      <c r="DC81" s="106">
        <f>' I КВАРТАЛ'!AO81+'II КВАРТАЛ '!AO81+' III КВАРТАЛ '!AO81+'IV КВАРТАЛ и СВОД V-мов и $$ '!AO81</f>
        <v>0</v>
      </c>
      <c r="DD81" s="49">
        <f>' I КВАРТАЛ'!AP81+'II КВАРТАЛ '!AP81+' III КВАРТАЛ '!AP81+'IV КВАРТАЛ и СВОД V-мов и $$ '!AP81</f>
        <v>0</v>
      </c>
      <c r="DE81" s="49">
        <f>' I КВАРТАЛ'!AQ81+'II КВАРТАЛ '!AQ81+' III КВАРТАЛ '!AQ81+'IV КВАРТАЛ и СВОД V-мов и $$ '!AQ81</f>
        <v>0</v>
      </c>
      <c r="DF81" s="83">
        <f t="shared" si="170"/>
        <v>0</v>
      </c>
      <c r="DG81" s="82">
        <f>' I КВАРТАЛ'!AS81+'II КВАРТАЛ '!AS81+' III КВАРТАЛ '!AS81+'IV КВАРТАЛ и СВОД V-мов и $$ '!AS81</f>
        <v>0</v>
      </c>
      <c r="DH81" s="82">
        <f>' I КВАРТАЛ'!AT81+'II КВАРТАЛ '!AT81+' III КВАРТАЛ '!AT81+'IV КВАРТАЛ и СВОД V-мов и $$ '!AT81</f>
        <v>0</v>
      </c>
      <c r="DI81" s="106">
        <f>' I КВАРТАЛ'!AU81+'II КВАРТАЛ '!AU81+' III КВАРТАЛ '!AU81+'IV КВАРТАЛ и СВОД V-мов и $$ '!AU81</f>
        <v>0</v>
      </c>
      <c r="DJ81" s="49">
        <f>' I КВАРТАЛ'!AV81+'II КВАРТАЛ '!AV81+' III КВАРТАЛ '!AV81+'IV КВАРТАЛ и СВОД V-мов и $$ '!AV81</f>
        <v>0</v>
      </c>
      <c r="DK81" s="49">
        <f>' I КВАРТАЛ'!AW81+'II КВАРТАЛ '!AW81+' III КВАРТАЛ '!AW81+'IV КВАРТАЛ и СВОД V-мов и $$ '!AW81</f>
        <v>0</v>
      </c>
      <c r="DL81" s="83">
        <f t="shared" si="171"/>
        <v>9000</v>
      </c>
      <c r="DM81" s="82">
        <f>' I КВАРТАЛ'!AY81+'II КВАРТАЛ '!AY81+' III КВАРТАЛ '!AY81+'IV КВАРТАЛ и СВОД V-мов и $$ '!AY81</f>
        <v>2868</v>
      </c>
      <c r="DN81" s="82">
        <f>' I КВАРТАЛ'!AZ81+'II КВАРТАЛ '!AZ81+' III КВАРТАЛ '!AZ81+'IV КВАРТАЛ и СВОД V-мов и $$ '!AZ81</f>
        <v>6132</v>
      </c>
      <c r="DO81" s="106">
        <f>' I КВАРТАЛ'!BA81+'II КВАРТАЛ '!BA81+' III КВАРТАЛ '!BA81+'IV КВАРТАЛ и СВОД V-мов и $$ '!BA81</f>
        <v>894960</v>
      </c>
      <c r="DP81" s="49">
        <f>' I КВАРТАЛ'!BB81+'II КВАРТАЛ '!BB81+' III КВАРТАЛ '!BB81+'IV КВАРТАЛ и СВОД V-мов и $$ '!BB81</f>
        <v>285193.92</v>
      </c>
      <c r="DQ81" s="49">
        <f>' I КВАРТАЛ'!BC81+'II КВАРТАЛ '!BC81+' III КВАРТАЛ '!BC81+'IV КВАРТАЛ и СВОД V-мов и $$ '!BC81</f>
        <v>609766.07999999996</v>
      </c>
      <c r="DR81" s="83">
        <f t="shared" si="172"/>
        <v>1300</v>
      </c>
      <c r="DS81" s="82">
        <f>' I КВАРТАЛ'!BE81+'II КВАРТАЛ '!BE81+' III КВАРТАЛ '!BE81+'IV КВАРТАЛ и СВОД V-мов и $$ '!BE81</f>
        <v>413</v>
      </c>
      <c r="DT81" s="82">
        <f>' I КВАРТАЛ'!BF81+'II КВАРТАЛ '!BF81+' III КВАРТАЛ '!BF81+'IV КВАРТАЛ и СВОД V-мов и $$ '!BF81</f>
        <v>887</v>
      </c>
      <c r="DU81" s="106">
        <f>' I КВАРТАЛ'!BG81+'II КВАРТАЛ '!BG81+' III КВАРТАЛ '!BG81+'IV КВАРТАЛ и СВОД V-мов и $$ '!BG81</f>
        <v>3339970</v>
      </c>
      <c r="DV81" s="49">
        <f>' I КВАРТАЛ'!BH81+'II КВАРТАЛ '!BH81+' III КВАРТАЛ '!BH81+'IV КВАРТАЛ и СВОД V-мов и $$ '!BH81</f>
        <v>1061082.8800000001</v>
      </c>
      <c r="DW81" s="49">
        <f>' I КВАРТАЛ'!BI81+'II КВАРТАЛ '!BI81+' III КВАРТАЛ '!BI81+'IV КВАРТАЛ и СВОД V-мов и $$ '!BI81</f>
        <v>2278887.1199999996</v>
      </c>
      <c r="DX81" s="33"/>
      <c r="DY81" s="65">
        <f t="shared" si="158"/>
        <v>10300</v>
      </c>
      <c r="DZ81" s="90">
        <f t="shared" si="159"/>
        <v>3281</v>
      </c>
      <c r="EA81" s="90">
        <f t="shared" si="160"/>
        <v>7019</v>
      </c>
      <c r="EB81" s="56">
        <f t="shared" si="173"/>
        <v>4234930</v>
      </c>
      <c r="EC81" s="49">
        <f t="shared" si="174"/>
        <v>1346276.8</v>
      </c>
      <c r="ED81" s="49">
        <f t="shared" si="175"/>
        <v>2888653.1999999997</v>
      </c>
      <c r="EE81" s="107">
        <f t="shared" si="161"/>
        <v>0</v>
      </c>
      <c r="EF81" s="93">
        <f t="shared" si="190"/>
        <v>10300</v>
      </c>
      <c r="EG81" s="94">
        <f t="shared" si="191"/>
        <v>0</v>
      </c>
      <c r="EH81" s="151"/>
      <c r="EI81" s="155"/>
      <c r="EJ81" s="151"/>
    </row>
    <row r="82" spans="1:143" ht="15" x14ac:dyDescent="0.25">
      <c r="A82" s="21" t="s">
        <v>106</v>
      </c>
      <c r="B82" s="48"/>
      <c r="C82" s="11"/>
      <c r="D82" s="11"/>
      <c r="E82" s="69"/>
      <c r="F82" s="3"/>
      <c r="G82" s="3"/>
      <c r="H82" s="51">
        <f t="shared" si="186"/>
        <v>61</v>
      </c>
      <c r="I82" s="149">
        <v>16</v>
      </c>
      <c r="J82" s="149">
        <v>45</v>
      </c>
      <c r="K82" s="137">
        <f>L82+M82</f>
        <v>17723.55</v>
      </c>
      <c r="L82" s="3">
        <v>4648.8</v>
      </c>
      <c r="M82" s="3">
        <v>13074.75</v>
      </c>
      <c r="N82" s="48"/>
      <c r="O82" s="3"/>
      <c r="P82" s="3"/>
      <c r="Q82" s="69"/>
      <c r="R82" s="3"/>
      <c r="S82" s="3"/>
      <c r="T82" s="48"/>
      <c r="U82" s="11"/>
      <c r="V82" s="11"/>
      <c r="W82" s="69"/>
      <c r="X82" s="3"/>
      <c r="Y82" s="3"/>
      <c r="Z82" s="51">
        <f t="shared" si="187"/>
        <v>166</v>
      </c>
      <c r="AA82" s="11">
        <v>48</v>
      </c>
      <c r="AB82" s="11">
        <v>118</v>
      </c>
      <c r="AC82" s="137">
        <f t="shared" ref="AC82" si="195">AD82+AE82</f>
        <v>120579.07999999999</v>
      </c>
      <c r="AD82" s="3">
        <v>34866.239999999998</v>
      </c>
      <c r="AE82" s="3">
        <v>85712.84</v>
      </c>
      <c r="AF82" s="48"/>
      <c r="AG82" s="3"/>
      <c r="AH82" s="3"/>
      <c r="AI82" s="69"/>
      <c r="AJ82" s="3"/>
      <c r="AK82" s="3"/>
      <c r="AL82" s="48"/>
      <c r="AM82" s="3"/>
      <c r="AN82" s="3"/>
      <c r="AO82" s="69"/>
      <c r="AP82" s="3"/>
      <c r="AQ82" s="3"/>
      <c r="AR82" s="48"/>
      <c r="AS82" s="11"/>
      <c r="AT82" s="11"/>
      <c r="AU82" s="69"/>
      <c r="AV82" s="3"/>
      <c r="AW82" s="3"/>
      <c r="AX82" s="48"/>
      <c r="AY82" s="11"/>
      <c r="AZ82" s="11"/>
      <c r="BA82" s="69"/>
      <c r="BB82" s="3"/>
      <c r="BC82" s="3"/>
      <c r="BD82" s="48"/>
      <c r="BE82" s="31"/>
      <c r="BF82" s="31"/>
      <c r="BG82" s="69"/>
      <c r="BH82" s="3"/>
      <c r="BI82" s="3"/>
      <c r="BK82" s="55">
        <f t="shared" si="156"/>
        <v>138302.62999999998</v>
      </c>
      <c r="BL82" s="58">
        <f>' I КВАРТАЛ'!BK82+'II КВАРТАЛ '!BK82+' III КВАРТАЛ '!BK82+'IV КВАРТАЛ и СВОД V-мов и $$ '!BK82</f>
        <v>559312.1</v>
      </c>
      <c r="BM82" s="99">
        <v>559312.1</v>
      </c>
      <c r="BN82" s="99">
        <f t="shared" si="157"/>
        <v>0</v>
      </c>
      <c r="BO82" s="99"/>
      <c r="BP82" s="83">
        <f t="shared" si="189"/>
        <v>0</v>
      </c>
      <c r="BQ82" s="82">
        <f>' I КВАРТАЛ'!C82+'II КВАРТАЛ '!C82+' III КВАРТАЛ '!C82+'IV КВАРТАЛ и СВОД V-мов и $$ '!C82</f>
        <v>0</v>
      </c>
      <c r="BR82" s="82">
        <f>' I КВАРТАЛ'!D82+'II КВАРТАЛ '!D82+' III КВАРТАЛ '!D82+'IV КВАРТАЛ и СВОД V-мов и $$ '!D82</f>
        <v>0</v>
      </c>
      <c r="BS82" s="106">
        <f>' I КВАРТАЛ'!E82+'II КВАРТАЛ '!E82+' III КВАРТАЛ '!E82+'IV КВАРТАЛ и СВОД V-мов и $$ '!E82</f>
        <v>0</v>
      </c>
      <c r="BT82" s="49">
        <f>' I КВАРТАЛ'!F82+'II КВАРТАЛ '!F82+' III КВАРТАЛ '!F82+'IV КВАРТАЛ и СВОД V-мов и $$ '!F82</f>
        <v>0</v>
      </c>
      <c r="BU82" s="49">
        <f>' I КВАРТАЛ'!G82+'II КВАРТАЛ '!G82+' III КВАРТАЛ '!G82+'IV КВАРТАЛ и СВОД V-мов и $$ '!G82</f>
        <v>0</v>
      </c>
      <c r="BV82" s="83">
        <f t="shared" si="164"/>
        <v>250</v>
      </c>
      <c r="BW82" s="82">
        <f>' I КВАРТАЛ'!I82+'II КВАРТАЛ '!I82+' III КВАРТАЛ '!I82+'IV КВАРТАЛ и СВОД V-мов и $$ '!I82</f>
        <v>70</v>
      </c>
      <c r="BX82" s="82">
        <f>' I КВАРТАЛ'!J82+'II КВАРТАЛ '!J82+' III КВАРТАЛ '!J82+'IV КВАРТАЛ и СВОД V-мов и $$ '!J82</f>
        <v>180</v>
      </c>
      <c r="BY82" s="106">
        <f>' I КВАРТАЛ'!K82+'II КВАРТАЛ '!K82+' III КВАРТАЛ '!K82+'IV КВАРТАЛ и СВОД V-мов и $$ '!K82</f>
        <v>72637.5</v>
      </c>
      <c r="BZ82" s="49">
        <f>' I КВАРТАЛ'!L82+'II КВАРТАЛ '!L82+' III КВАРТАЛ '!L82+'IV КВАРТАЛ и СВОД V-мов и $$ '!L82</f>
        <v>20338.5</v>
      </c>
      <c r="CA82" s="49">
        <f>' I КВАРТАЛ'!M82+'II КВАРТАЛ '!M82+' III КВАРТАЛ '!M82+'IV КВАРТАЛ и СВОД V-мов и $$ '!M82</f>
        <v>52299</v>
      </c>
      <c r="CB82" s="83">
        <f t="shared" si="165"/>
        <v>0</v>
      </c>
      <c r="CC82" s="82">
        <f>' I КВАРТАЛ'!O82+'II КВАРТАЛ '!O82+' III КВАРТАЛ '!O82+'IV КВАРТАЛ и СВОД V-мов и $$ '!O82</f>
        <v>0</v>
      </c>
      <c r="CD82" s="82">
        <f>' I КВАРТАЛ'!P82+'II КВАРТАЛ '!P82+' III КВАРТАЛ '!P82+'IV КВАРТАЛ и СВОД V-мов и $$ '!P82</f>
        <v>0</v>
      </c>
      <c r="CE82" s="106">
        <f>' I КВАРТАЛ'!Q82+'II КВАРТАЛ '!Q82+' III КВАРТАЛ '!Q82+'IV КВАРТАЛ и СВОД V-мов и $$ '!Q82</f>
        <v>0</v>
      </c>
      <c r="CF82" s="49">
        <f>' I КВАРТАЛ'!R82+'II КВАРТАЛ '!R82+' III КВАРТАЛ '!R82+'IV КВАРТАЛ и СВОД V-мов и $$ '!R82</f>
        <v>0</v>
      </c>
      <c r="CG82" s="49">
        <f>' I КВАРТАЛ'!S82+'II КВАРТАЛ '!S82+' III КВАРТАЛ '!S82+'IV КВАРТАЛ и СВОД V-мов и $$ '!S82</f>
        <v>0</v>
      </c>
      <c r="CH82" s="83">
        <f t="shared" si="166"/>
        <v>0</v>
      </c>
      <c r="CI82" s="82">
        <f>' I КВАРТАЛ'!U82+'II КВАРТАЛ '!U82+' III КВАРТАЛ '!U82+'IV КВАРТАЛ и СВОД V-мов и $$ '!U82</f>
        <v>0</v>
      </c>
      <c r="CJ82" s="82">
        <f>' I КВАРТАЛ'!V82+'II КВАРТАЛ '!V82+' III КВАРТАЛ '!V82+'IV КВАРТАЛ и СВОД V-мов и $$ '!V82</f>
        <v>0</v>
      </c>
      <c r="CK82" s="106">
        <f>' I КВАРТАЛ'!W82+'II КВАРТАЛ '!W82+' III КВАРТАЛ '!W82+'IV КВАРТАЛ и СВОД V-мов и $$ '!W82</f>
        <v>0</v>
      </c>
      <c r="CL82" s="49">
        <f>' I КВАРТАЛ'!X82+'II КВАРТАЛ '!X82+' III КВАРТАЛ '!X82+'IV КВАРТАЛ и СВОД V-мов и $$ '!X82</f>
        <v>0</v>
      </c>
      <c r="CM82" s="49">
        <f>' I КВАРТАЛ'!Y82+'II КВАРТАЛ '!Y82+' III КВАРТАЛ '!Y82+'IV КВАРТАЛ и СВОД V-мов и $$ '!Y82</f>
        <v>0</v>
      </c>
      <c r="CN82" s="83">
        <f t="shared" si="167"/>
        <v>670</v>
      </c>
      <c r="CO82" s="82">
        <f>' I КВАРТАЛ'!AA82+'II КВАРТАЛ '!AA82+' III КВАРТАЛ '!AA82+'IV КВАРТАЛ и СВОД V-мов и $$ '!AA82</f>
        <v>192</v>
      </c>
      <c r="CP82" s="82">
        <f>' I КВАРТАЛ'!AB82+'II КВАРТАЛ '!AB82+' III КВАРТАЛ '!AB82+'IV КВАРТАЛ и СВОД V-мов и $$ '!AB82</f>
        <v>478</v>
      </c>
      <c r="CQ82" s="106">
        <f>' I КВАРТАЛ'!AC82+'II КВАРТАЛ '!AC82+' III КВАРТАЛ '!AC82+'IV КВАРТАЛ и СВОД V-мов и $$ '!AC82</f>
        <v>486674.6</v>
      </c>
      <c r="CR82" s="49">
        <f>' I КВАРТАЛ'!AD82+'II КВАРТАЛ '!AD82+' III КВАРТАЛ '!AD82+'IV КВАРТАЛ и СВОД V-мов и $$ '!AD82</f>
        <v>139464.95999999999</v>
      </c>
      <c r="CS82" s="49">
        <f>' I КВАРТАЛ'!AE82+'II КВАРТАЛ '!AE82+' III КВАРТАЛ '!AE82+'IV КВАРТАЛ и СВОД V-мов и $$ '!AE82</f>
        <v>347209.64</v>
      </c>
      <c r="CT82" s="83">
        <f t="shared" si="168"/>
        <v>0</v>
      </c>
      <c r="CU82" s="82">
        <f>' I КВАРТАЛ'!AG82+'II КВАРТАЛ '!AG82+' III КВАРТАЛ '!AG82+'IV КВАРТАЛ и СВОД V-мов и $$ '!AG82</f>
        <v>0</v>
      </c>
      <c r="CV82" s="82">
        <f>' I КВАРТАЛ'!AH82+'II КВАРТАЛ '!AH82+' III КВАРТАЛ '!AH82+'IV КВАРТАЛ и СВОД V-мов и $$ '!AH82</f>
        <v>0</v>
      </c>
      <c r="CW82" s="106">
        <f>' I КВАРТАЛ'!AI82+'II КВАРТАЛ '!AI82+' III КВАРТАЛ '!AI82+'IV КВАРТАЛ и СВОД V-мов и $$ '!AI82</f>
        <v>0</v>
      </c>
      <c r="CX82" s="49">
        <f>' I КВАРТАЛ'!AJ82+'II КВАРТАЛ '!AJ82+' III КВАРТАЛ '!AJ82+'IV КВАРТАЛ и СВОД V-мов и $$ '!AJ82</f>
        <v>0</v>
      </c>
      <c r="CY82" s="49">
        <f>' I КВАРТАЛ'!AK82+'II КВАРТАЛ '!AK82+' III КВАРТАЛ '!AK82+'IV КВАРТАЛ и СВОД V-мов и $$ '!AK82</f>
        <v>0</v>
      </c>
      <c r="CZ82" s="83">
        <f t="shared" si="169"/>
        <v>0</v>
      </c>
      <c r="DA82" s="82">
        <f>' I КВАРТАЛ'!AM82+'II КВАРТАЛ '!AM82+' III КВАРТАЛ '!AM82+'IV КВАРТАЛ и СВОД V-мов и $$ '!AM82</f>
        <v>0</v>
      </c>
      <c r="DB82" s="82">
        <f>' I КВАРТАЛ'!AN82+'II КВАРТАЛ '!AN82+' III КВАРТАЛ '!AN82+'IV КВАРТАЛ и СВОД V-мов и $$ '!AN82</f>
        <v>0</v>
      </c>
      <c r="DC82" s="106">
        <f>' I КВАРТАЛ'!AO82+'II КВАРТАЛ '!AO82+' III КВАРТАЛ '!AO82+'IV КВАРТАЛ и СВОД V-мов и $$ '!AO82</f>
        <v>0</v>
      </c>
      <c r="DD82" s="49">
        <f>' I КВАРТАЛ'!AP82+'II КВАРТАЛ '!AP82+' III КВАРТАЛ '!AP82+'IV КВАРТАЛ и СВОД V-мов и $$ '!AP82</f>
        <v>0</v>
      </c>
      <c r="DE82" s="49">
        <f>' I КВАРТАЛ'!AQ82+'II КВАРТАЛ '!AQ82+' III КВАРТАЛ '!AQ82+'IV КВАРТАЛ и СВОД V-мов и $$ '!AQ82</f>
        <v>0</v>
      </c>
      <c r="DF82" s="83">
        <f t="shared" si="170"/>
        <v>0</v>
      </c>
      <c r="DG82" s="82">
        <f>' I КВАРТАЛ'!AS82+'II КВАРТАЛ '!AS82+' III КВАРТАЛ '!AS82+'IV КВАРТАЛ и СВОД V-мов и $$ '!AS82</f>
        <v>0</v>
      </c>
      <c r="DH82" s="82">
        <f>' I КВАРТАЛ'!AT82+'II КВАРТАЛ '!AT82+' III КВАРТАЛ '!AT82+'IV КВАРТАЛ и СВОД V-мов и $$ '!AT82</f>
        <v>0</v>
      </c>
      <c r="DI82" s="106">
        <f>' I КВАРТАЛ'!AU82+'II КВАРТАЛ '!AU82+' III КВАРТАЛ '!AU82+'IV КВАРТАЛ и СВОД V-мов и $$ '!AU82</f>
        <v>0</v>
      </c>
      <c r="DJ82" s="49">
        <f>' I КВАРТАЛ'!AV82+'II КВАРТАЛ '!AV82+' III КВАРТАЛ '!AV82+'IV КВАРТАЛ и СВОД V-мов и $$ '!AV82</f>
        <v>0</v>
      </c>
      <c r="DK82" s="49">
        <f>' I КВАРТАЛ'!AW82+'II КВАРТАЛ '!AW82+' III КВАРТАЛ '!AW82+'IV КВАРТАЛ и СВОД V-мов и $$ '!AW82</f>
        <v>0</v>
      </c>
      <c r="DL82" s="83">
        <f t="shared" si="171"/>
        <v>0</v>
      </c>
      <c r="DM82" s="82">
        <f>' I КВАРТАЛ'!AY82+'II КВАРТАЛ '!AY82+' III КВАРТАЛ '!AY82+'IV КВАРТАЛ и СВОД V-мов и $$ '!AY82</f>
        <v>0</v>
      </c>
      <c r="DN82" s="82">
        <f>' I КВАРТАЛ'!AZ82+'II КВАРТАЛ '!AZ82+' III КВАРТАЛ '!AZ82+'IV КВАРТАЛ и СВОД V-мов и $$ '!AZ82</f>
        <v>0</v>
      </c>
      <c r="DO82" s="106">
        <f>' I КВАРТАЛ'!BA82+'II КВАРТАЛ '!BA82+' III КВАРТАЛ '!BA82+'IV КВАРТАЛ и СВОД V-мов и $$ '!BA82</f>
        <v>0</v>
      </c>
      <c r="DP82" s="49">
        <f>' I КВАРТАЛ'!BB82+'II КВАРТАЛ '!BB82+' III КВАРТАЛ '!BB82+'IV КВАРТАЛ и СВОД V-мов и $$ '!BB82</f>
        <v>0</v>
      </c>
      <c r="DQ82" s="49">
        <f>' I КВАРТАЛ'!BC82+'II КВАРТАЛ '!BC82+' III КВАРТАЛ '!BC82+'IV КВАРТАЛ и СВОД V-мов и $$ '!BC82</f>
        <v>0</v>
      </c>
      <c r="DR82" s="83">
        <f t="shared" si="172"/>
        <v>0</v>
      </c>
      <c r="DS82" s="82">
        <f>' I КВАРТАЛ'!BE82+'II КВАРТАЛ '!BE82+' III КВАРТАЛ '!BE82+'IV КВАРТАЛ и СВОД V-мов и $$ '!BE82</f>
        <v>0</v>
      </c>
      <c r="DT82" s="82">
        <f>' I КВАРТАЛ'!BF82+'II КВАРТАЛ '!BF82+' III КВАРТАЛ '!BF82+'IV КВАРТАЛ и СВОД V-мов и $$ '!BF82</f>
        <v>0</v>
      </c>
      <c r="DU82" s="106">
        <f>' I КВАРТАЛ'!BG82+'II КВАРТАЛ '!BG82+' III КВАРТАЛ '!BG82+'IV КВАРТАЛ и СВОД V-мов и $$ '!BG82</f>
        <v>0</v>
      </c>
      <c r="DV82" s="49">
        <f>' I КВАРТАЛ'!BH82+'II КВАРТАЛ '!BH82+' III КВАРТАЛ '!BH82+'IV КВАРТАЛ и СВОД V-мов и $$ '!BH82</f>
        <v>0</v>
      </c>
      <c r="DW82" s="49">
        <f>' I КВАРТАЛ'!BI82+'II КВАРТАЛ '!BI82+' III КВАРТАЛ '!BI82+'IV КВАРТАЛ и СВОД V-мов и $$ '!BI82</f>
        <v>0</v>
      </c>
      <c r="DX82" s="33"/>
      <c r="DY82" s="65">
        <f t="shared" si="158"/>
        <v>920</v>
      </c>
      <c r="DZ82" s="90">
        <f t="shared" si="159"/>
        <v>262</v>
      </c>
      <c r="EA82" s="90">
        <f t="shared" si="160"/>
        <v>658</v>
      </c>
      <c r="EB82" s="56">
        <f t="shared" si="173"/>
        <v>559312.1</v>
      </c>
      <c r="EC82" s="49">
        <f t="shared" si="174"/>
        <v>159803.46</v>
      </c>
      <c r="ED82" s="49">
        <f t="shared" si="175"/>
        <v>399508.64</v>
      </c>
      <c r="EE82" s="107">
        <f t="shared" si="161"/>
        <v>0</v>
      </c>
      <c r="EF82" s="93">
        <f t="shared" si="190"/>
        <v>920</v>
      </c>
      <c r="EG82" s="94">
        <f t="shared" si="191"/>
        <v>0</v>
      </c>
      <c r="EH82" s="151"/>
      <c r="EI82" s="156"/>
      <c r="EJ82" s="157"/>
    </row>
    <row r="83" spans="1:143" ht="45" x14ac:dyDescent="0.25">
      <c r="A83" s="21" t="s">
        <v>45</v>
      </c>
      <c r="B83" s="48"/>
      <c r="C83" s="11"/>
      <c r="D83" s="11"/>
      <c r="E83" s="69"/>
      <c r="F83" s="3"/>
      <c r="G83" s="3"/>
      <c r="H83" s="51"/>
      <c r="I83" s="11"/>
      <c r="J83" s="11"/>
      <c r="K83" s="53"/>
      <c r="L83" s="3"/>
      <c r="M83" s="3"/>
      <c r="N83" s="48"/>
      <c r="O83" s="3"/>
      <c r="P83" s="3"/>
      <c r="Q83" s="69"/>
      <c r="R83" s="3"/>
      <c r="S83" s="3"/>
      <c r="T83" s="48"/>
      <c r="U83" s="11"/>
      <c r="V83" s="11"/>
      <c r="W83" s="69"/>
      <c r="X83" s="3"/>
      <c r="Y83" s="3"/>
      <c r="Z83" s="51"/>
      <c r="AA83" s="11"/>
      <c r="AB83" s="11"/>
      <c r="AC83" s="53"/>
      <c r="AD83" s="3"/>
      <c r="AE83" s="3"/>
      <c r="AF83" s="48"/>
      <c r="AG83" s="3"/>
      <c r="AH83" s="3"/>
      <c r="AI83" s="69"/>
      <c r="AJ83" s="3"/>
      <c r="AK83" s="3"/>
      <c r="AL83" s="48"/>
      <c r="AM83" s="3"/>
      <c r="AN83" s="3"/>
      <c r="AO83" s="69"/>
      <c r="AP83" s="3"/>
      <c r="AQ83" s="3"/>
      <c r="AR83" s="48"/>
      <c r="AS83" s="11"/>
      <c r="AT83" s="11"/>
      <c r="AU83" s="69"/>
      <c r="AV83" s="3"/>
      <c r="AW83" s="3"/>
      <c r="AX83" s="48"/>
      <c r="AY83" s="11"/>
      <c r="AZ83" s="11"/>
      <c r="BA83" s="69"/>
      <c r="BB83" s="3"/>
      <c r="BC83" s="3"/>
      <c r="BD83" s="51">
        <f t="shared" si="162"/>
        <v>1109</v>
      </c>
      <c r="BE83" s="31">
        <v>439</v>
      </c>
      <c r="BF83" s="31">
        <v>670</v>
      </c>
      <c r="BG83" s="137">
        <f t="shared" ref="BG83" si="196">BH83+BI83</f>
        <v>2021554.7</v>
      </c>
      <c r="BH83" s="3">
        <v>800236.71</v>
      </c>
      <c r="BI83" s="3">
        <v>1221317.99</v>
      </c>
      <c r="BK83" s="55">
        <f t="shared" si="156"/>
        <v>2021554.7</v>
      </c>
      <c r="BL83" s="58">
        <f>' I КВАРТАЛ'!BK83+'II КВАРТАЛ '!BK83+' III КВАРТАЛ '!BK83+'IV КВАРТАЛ и СВОД V-мов и $$ '!BK83</f>
        <v>8351077.5</v>
      </c>
      <c r="BM83" s="99">
        <v>8351077.5</v>
      </c>
      <c r="BN83" s="99">
        <f t="shared" si="157"/>
        <v>0</v>
      </c>
      <c r="BO83" s="99"/>
      <c r="BP83" s="83">
        <f t="shared" si="189"/>
        <v>0</v>
      </c>
      <c r="BQ83" s="82">
        <f>' I КВАРТАЛ'!C83+'II КВАРТАЛ '!C83+' III КВАРТАЛ '!C83+'IV КВАРТАЛ и СВОД V-мов и $$ '!C83</f>
        <v>0</v>
      </c>
      <c r="BR83" s="82">
        <f>' I КВАРТАЛ'!D83+'II КВАРТАЛ '!D83+' III КВАРТАЛ '!D83+'IV КВАРТАЛ и СВОД V-мов и $$ '!D83</f>
        <v>0</v>
      </c>
      <c r="BS83" s="106">
        <f>' I КВАРТАЛ'!E83+'II КВАРТАЛ '!E83+' III КВАРТАЛ '!E83+'IV КВАРТАЛ и СВОД V-мов и $$ '!E83</f>
        <v>0</v>
      </c>
      <c r="BT83" s="49">
        <f>' I КВАРТАЛ'!F83+'II КВАРТАЛ '!F83+' III КВАРТАЛ '!F83+'IV КВАРТАЛ и СВОД V-мов и $$ '!F83</f>
        <v>0</v>
      </c>
      <c r="BU83" s="49">
        <f>' I КВАРТАЛ'!G83+'II КВАРТАЛ '!G83+' III КВАРТАЛ '!G83+'IV КВАРТАЛ и СВОД V-мов и $$ '!G83</f>
        <v>0</v>
      </c>
      <c r="BV83" s="83">
        <f t="shared" si="164"/>
        <v>0</v>
      </c>
      <c r="BW83" s="82">
        <f>' I КВАРТАЛ'!I83+'II КВАРТАЛ '!I83+' III КВАРТАЛ '!I83+'IV КВАРТАЛ и СВОД V-мов и $$ '!I83</f>
        <v>0</v>
      </c>
      <c r="BX83" s="82">
        <f>' I КВАРТАЛ'!J83+'II КВАРТАЛ '!J83+' III КВАРТАЛ '!J83+'IV КВАРТАЛ и СВОД V-мов и $$ '!J83</f>
        <v>0</v>
      </c>
      <c r="BY83" s="106">
        <f>' I КВАРТАЛ'!K83+'II КВАРТАЛ '!K83+' III КВАРТАЛ '!K83+'IV КВАРТАЛ и СВОД V-мов и $$ '!K83</f>
        <v>0</v>
      </c>
      <c r="BZ83" s="49">
        <f>' I КВАРТАЛ'!L83+'II КВАРТАЛ '!L83+' III КВАРТАЛ '!L83+'IV КВАРТАЛ и СВОД V-мов и $$ '!L83</f>
        <v>0</v>
      </c>
      <c r="CA83" s="49">
        <f>' I КВАРТАЛ'!M83+'II КВАРТАЛ '!M83+' III КВАРТАЛ '!M83+'IV КВАРТАЛ и СВОД V-мов и $$ '!M83</f>
        <v>0</v>
      </c>
      <c r="CB83" s="83">
        <f t="shared" si="165"/>
        <v>0</v>
      </c>
      <c r="CC83" s="82">
        <f>' I КВАРТАЛ'!O83+'II КВАРТАЛ '!O83+' III КВАРТАЛ '!O83+'IV КВАРТАЛ и СВОД V-мов и $$ '!O83</f>
        <v>0</v>
      </c>
      <c r="CD83" s="82">
        <f>' I КВАРТАЛ'!P83+'II КВАРТАЛ '!P83+' III КВАРТАЛ '!P83+'IV КВАРТАЛ и СВОД V-мов и $$ '!P83</f>
        <v>0</v>
      </c>
      <c r="CE83" s="106">
        <f>' I КВАРТАЛ'!Q83+'II КВАРТАЛ '!Q83+' III КВАРТАЛ '!Q83+'IV КВАРТАЛ и СВОД V-мов и $$ '!Q83</f>
        <v>0</v>
      </c>
      <c r="CF83" s="49">
        <f>' I КВАРТАЛ'!R83+'II КВАРТАЛ '!R83+' III КВАРТАЛ '!R83+'IV КВАРТАЛ и СВОД V-мов и $$ '!R83</f>
        <v>0</v>
      </c>
      <c r="CG83" s="49">
        <f>' I КВАРТАЛ'!S83+'II КВАРТАЛ '!S83+' III КВАРТАЛ '!S83+'IV КВАРТАЛ и СВОД V-мов и $$ '!S83</f>
        <v>0</v>
      </c>
      <c r="CH83" s="83">
        <f t="shared" si="166"/>
        <v>0</v>
      </c>
      <c r="CI83" s="82">
        <f>' I КВАРТАЛ'!U83+'II КВАРТАЛ '!U83+' III КВАРТАЛ '!U83+'IV КВАРТАЛ и СВОД V-мов и $$ '!U83</f>
        <v>0</v>
      </c>
      <c r="CJ83" s="82">
        <f>' I КВАРТАЛ'!V83+'II КВАРТАЛ '!V83+' III КВАРТАЛ '!V83+'IV КВАРТАЛ и СВОД V-мов и $$ '!V83</f>
        <v>0</v>
      </c>
      <c r="CK83" s="106">
        <f>' I КВАРТАЛ'!W83+'II КВАРТАЛ '!W83+' III КВАРТАЛ '!W83+'IV КВАРТАЛ и СВОД V-мов и $$ '!W83</f>
        <v>0</v>
      </c>
      <c r="CL83" s="49">
        <f>' I КВАРТАЛ'!X83+'II КВАРТАЛ '!X83+' III КВАРТАЛ '!X83+'IV КВАРТАЛ и СВОД V-мов и $$ '!X83</f>
        <v>0</v>
      </c>
      <c r="CM83" s="49">
        <f>' I КВАРТАЛ'!Y83+'II КВАРТАЛ '!Y83+' III КВАРТАЛ '!Y83+'IV КВАРТАЛ и СВОД V-мов и $$ '!Y83</f>
        <v>0</v>
      </c>
      <c r="CN83" s="83">
        <f t="shared" si="167"/>
        <v>0</v>
      </c>
      <c r="CO83" s="82">
        <f>' I КВАРТАЛ'!AA83+'II КВАРТАЛ '!AA83+' III КВАРТАЛ '!AA83+'IV КВАРТАЛ и СВОД V-мов и $$ '!AA83</f>
        <v>0</v>
      </c>
      <c r="CP83" s="82">
        <f>' I КВАРТАЛ'!AB83+'II КВАРТАЛ '!AB83+' III КВАРТАЛ '!AB83+'IV КВАРТАЛ и СВОД V-мов и $$ '!AB83</f>
        <v>0</v>
      </c>
      <c r="CQ83" s="106">
        <f>' I КВАРТАЛ'!AC83+'II КВАРТАЛ '!AC83+' III КВАРТАЛ '!AC83+'IV КВАРТАЛ и СВОД V-мов и $$ '!AC83</f>
        <v>0</v>
      </c>
      <c r="CR83" s="49">
        <f>' I КВАРТАЛ'!AD83+'II КВАРТАЛ '!AD83+' III КВАРТАЛ '!AD83+'IV КВАРТАЛ и СВОД V-мов и $$ '!AD83</f>
        <v>0</v>
      </c>
      <c r="CS83" s="49">
        <f>' I КВАРТАЛ'!AE83+'II КВАРТАЛ '!AE83+' III КВАРТАЛ '!AE83+'IV КВАРТАЛ и СВОД V-мов и $$ '!AE83</f>
        <v>0</v>
      </c>
      <c r="CT83" s="83">
        <f t="shared" si="168"/>
        <v>0</v>
      </c>
      <c r="CU83" s="82">
        <f>' I КВАРТАЛ'!AG83+'II КВАРТАЛ '!AG83+' III КВАРТАЛ '!AG83+'IV КВАРТАЛ и СВОД V-мов и $$ '!AG83</f>
        <v>0</v>
      </c>
      <c r="CV83" s="82">
        <f>' I КВАРТАЛ'!AH83+'II КВАРТАЛ '!AH83+' III КВАРТАЛ '!AH83+'IV КВАРТАЛ и СВОД V-мов и $$ '!AH83</f>
        <v>0</v>
      </c>
      <c r="CW83" s="106">
        <f>' I КВАРТАЛ'!AI83+'II КВАРТАЛ '!AI83+' III КВАРТАЛ '!AI83+'IV КВАРТАЛ и СВОД V-мов и $$ '!AI83</f>
        <v>0</v>
      </c>
      <c r="CX83" s="49">
        <f>' I КВАРТАЛ'!AJ83+'II КВАРТАЛ '!AJ83+' III КВАРТАЛ '!AJ83+'IV КВАРТАЛ и СВОД V-мов и $$ '!AJ83</f>
        <v>0</v>
      </c>
      <c r="CY83" s="49">
        <f>' I КВАРТАЛ'!AK83+'II КВАРТАЛ '!AK83+' III КВАРТАЛ '!AK83+'IV КВАРТАЛ и СВОД V-мов и $$ '!AK83</f>
        <v>0</v>
      </c>
      <c r="CZ83" s="83">
        <f t="shared" si="169"/>
        <v>0</v>
      </c>
      <c r="DA83" s="82">
        <f>' I КВАРТАЛ'!AM83+'II КВАРТАЛ '!AM83+' III КВАРТАЛ '!AM83+'IV КВАРТАЛ и СВОД V-мов и $$ '!AM83</f>
        <v>0</v>
      </c>
      <c r="DB83" s="82">
        <f>' I КВАРТАЛ'!AN83+'II КВАРТАЛ '!AN83+' III КВАРТАЛ '!AN83+'IV КВАРТАЛ и СВОД V-мов и $$ '!AN83</f>
        <v>0</v>
      </c>
      <c r="DC83" s="106">
        <f>' I КВАРТАЛ'!AO83+'II КВАРТАЛ '!AO83+' III КВАРТАЛ '!AO83+'IV КВАРТАЛ и СВОД V-мов и $$ '!AO83</f>
        <v>0</v>
      </c>
      <c r="DD83" s="49">
        <f>' I КВАРТАЛ'!AP83+'II КВАРТАЛ '!AP83+' III КВАРТАЛ '!AP83+'IV КВАРТАЛ и СВОД V-мов и $$ '!AP83</f>
        <v>0</v>
      </c>
      <c r="DE83" s="49">
        <f>' I КВАРТАЛ'!AQ83+'II КВАРТАЛ '!AQ83+' III КВАРТАЛ '!AQ83+'IV КВАРТАЛ и СВОД V-мов и $$ '!AQ83</f>
        <v>0</v>
      </c>
      <c r="DF83" s="83">
        <f t="shared" si="170"/>
        <v>0</v>
      </c>
      <c r="DG83" s="82">
        <f>' I КВАРТАЛ'!AS83+'II КВАРТАЛ '!AS83+' III КВАРТАЛ '!AS83+'IV КВАРТАЛ и СВОД V-мов и $$ '!AS83</f>
        <v>0</v>
      </c>
      <c r="DH83" s="82">
        <f>' I КВАРТАЛ'!AT83+'II КВАРТАЛ '!AT83+' III КВАРТАЛ '!AT83+'IV КВАРТАЛ и СВОД V-мов и $$ '!AT83</f>
        <v>0</v>
      </c>
      <c r="DI83" s="106">
        <f>' I КВАРТАЛ'!AU83+'II КВАРТАЛ '!AU83+' III КВАРТАЛ '!AU83+'IV КВАРТАЛ и СВОД V-мов и $$ '!AU83</f>
        <v>0</v>
      </c>
      <c r="DJ83" s="49">
        <f>' I КВАРТАЛ'!AV83+'II КВАРТАЛ '!AV83+' III КВАРТАЛ '!AV83+'IV КВАРТАЛ и СВОД V-мов и $$ '!AV83</f>
        <v>0</v>
      </c>
      <c r="DK83" s="49">
        <f>' I КВАРТАЛ'!AW83+'II КВАРТАЛ '!AW83+' III КВАРТАЛ '!AW83+'IV КВАРТАЛ и СВОД V-мов и $$ '!AW83</f>
        <v>0</v>
      </c>
      <c r="DL83" s="83">
        <f t="shared" si="171"/>
        <v>0</v>
      </c>
      <c r="DM83" s="82">
        <f>' I КВАРТАЛ'!AY83+'II КВАРТАЛ '!AY83+' III КВАРТАЛ '!AY83+'IV КВАРТАЛ и СВОД V-мов и $$ '!AY83</f>
        <v>0</v>
      </c>
      <c r="DN83" s="82">
        <f>' I КВАРТАЛ'!AZ83+'II КВАРТАЛ '!AZ83+' III КВАРТАЛ '!AZ83+'IV КВАРТАЛ и СВОД V-мов и $$ '!AZ83</f>
        <v>0</v>
      </c>
      <c r="DO83" s="106">
        <f>' I КВАРТАЛ'!BA83+'II КВАРТАЛ '!BA83+' III КВАРТАЛ '!BA83+'IV КВАРТАЛ и СВОД V-мов и $$ '!BA83</f>
        <v>0</v>
      </c>
      <c r="DP83" s="49">
        <f>' I КВАРТАЛ'!BB83+'II КВАРТАЛ '!BB83+' III КВАРТАЛ '!BB83+'IV КВАРТАЛ и СВОД V-мов и $$ '!BB83</f>
        <v>0</v>
      </c>
      <c r="DQ83" s="49">
        <f>' I КВАРТАЛ'!BC83+'II КВАРТАЛ '!BC83+' III КВАРТАЛ '!BC83+'IV КВАРТАЛ и СВОД V-мов и $$ '!BC83</f>
        <v>0</v>
      </c>
      <c r="DR83" s="83">
        <f t="shared" si="172"/>
        <v>4650</v>
      </c>
      <c r="DS83" s="82">
        <f>' I КВАРТАЛ'!BE83+'II КВАРТАЛ '!BE83+' III КВАРТАЛ '!BE83+'IV КВАРТАЛ и СВОД V-мов и $$ '!BE83</f>
        <v>1839</v>
      </c>
      <c r="DT83" s="82">
        <f>' I КВАРТАЛ'!BF83+'II КВАРТАЛ '!BF83+' III КВАРТАЛ '!BF83+'IV КВАРТАЛ и СВОД V-мов и $$ '!BF83</f>
        <v>2811</v>
      </c>
      <c r="DU83" s="106">
        <f>' I КВАРТАЛ'!BG83+'II КВАРТАЛ '!BG83+' III КВАРТАЛ '!BG83+'IV КВАРТАЛ и СВОД V-мов и $$ '!BG83</f>
        <v>8351077.5</v>
      </c>
      <c r="DV83" s="49">
        <f>' I КВАРТАЛ'!BH83+'II КВАРТАЛ '!BH83+' III КВАРТАЛ '!BH83+'IV КВАРТАЛ и СВОД V-мов и $$ '!BH83</f>
        <v>3302737.8</v>
      </c>
      <c r="DW83" s="49">
        <f>' I КВАРТАЛ'!BI83+'II КВАРТАЛ '!BI83+' III КВАРТАЛ '!BI83+'IV КВАРТАЛ и СВОД V-мов и $$ '!BI83</f>
        <v>5048339.7</v>
      </c>
      <c r="DX83" s="33"/>
      <c r="DY83" s="65">
        <f t="shared" si="158"/>
        <v>4650</v>
      </c>
      <c r="DZ83" s="90">
        <f t="shared" si="159"/>
        <v>1839</v>
      </c>
      <c r="EA83" s="90">
        <f t="shared" si="160"/>
        <v>2811</v>
      </c>
      <c r="EB83" s="56">
        <f t="shared" si="173"/>
        <v>8351077.5</v>
      </c>
      <c r="EC83" s="49">
        <f t="shared" si="174"/>
        <v>3302737.8</v>
      </c>
      <c r="ED83" s="49">
        <f t="shared" si="175"/>
        <v>5048339.7</v>
      </c>
      <c r="EE83" s="107">
        <f t="shared" si="161"/>
        <v>0</v>
      </c>
      <c r="EF83" s="93">
        <f t="shared" si="190"/>
        <v>4650</v>
      </c>
      <c r="EG83" s="94">
        <f t="shared" si="191"/>
        <v>0</v>
      </c>
      <c r="EH83" s="151"/>
      <c r="EI83" s="152"/>
      <c r="EJ83" s="151"/>
    </row>
    <row r="84" spans="1:143" ht="15" x14ac:dyDescent="0.25">
      <c r="A84" s="21" t="s">
        <v>112</v>
      </c>
      <c r="B84" s="48"/>
      <c r="C84" s="11"/>
      <c r="D84" s="11"/>
      <c r="E84" s="69"/>
      <c r="F84" s="3"/>
      <c r="G84" s="3"/>
      <c r="H84" s="51"/>
      <c r="I84" s="11"/>
      <c r="J84" s="11"/>
      <c r="K84" s="53"/>
      <c r="L84" s="3"/>
      <c r="M84" s="3"/>
      <c r="N84" s="48"/>
      <c r="O84" s="3"/>
      <c r="P84" s="3"/>
      <c r="Q84" s="69"/>
      <c r="R84" s="3"/>
      <c r="S84" s="3"/>
      <c r="T84" s="48"/>
      <c r="U84" s="11"/>
      <c r="V84" s="11"/>
      <c r="W84" s="69"/>
      <c r="X84" s="3"/>
      <c r="Y84" s="3"/>
      <c r="Z84" s="51"/>
      <c r="AA84" s="11"/>
      <c r="AB84" s="11"/>
      <c r="AC84" s="53"/>
      <c r="AD84" s="3"/>
      <c r="AE84" s="3"/>
      <c r="AF84" s="48"/>
      <c r="AG84" s="3"/>
      <c r="AH84" s="3"/>
      <c r="AI84" s="69"/>
      <c r="AJ84" s="3"/>
      <c r="AK84" s="3"/>
      <c r="AL84" s="48"/>
      <c r="AM84" s="3"/>
      <c r="AN84" s="3"/>
      <c r="AO84" s="69"/>
      <c r="AP84" s="3"/>
      <c r="AQ84" s="3"/>
      <c r="AR84" s="48">
        <f t="shared" ref="AR84" si="197">AS84+AT84</f>
        <v>0</v>
      </c>
      <c r="AS84" s="11">
        <v>0</v>
      </c>
      <c r="AT84" s="11">
        <v>0</v>
      </c>
      <c r="AU84" s="137">
        <f t="shared" ref="AU84" si="198">AV84+AW84</f>
        <v>0</v>
      </c>
      <c r="AV84" s="3">
        <v>0</v>
      </c>
      <c r="AW84" s="3">
        <v>0</v>
      </c>
      <c r="AX84" s="48"/>
      <c r="AY84" s="31"/>
      <c r="AZ84" s="31"/>
      <c r="BA84" s="53"/>
      <c r="BB84" s="3"/>
      <c r="BC84" s="3"/>
      <c r="BD84" s="48"/>
      <c r="BE84" s="31"/>
      <c r="BF84" s="31"/>
      <c r="BG84" s="69"/>
      <c r="BH84" s="3"/>
      <c r="BI84" s="3"/>
      <c r="BK84" s="55">
        <f t="shared" si="156"/>
        <v>0</v>
      </c>
      <c r="BL84" s="58">
        <f>' I КВАРТАЛ'!BK84+'II КВАРТАЛ '!BK84+' III КВАРТАЛ '!BK84+'IV КВАРТАЛ и СВОД V-мов и $$ '!BK84</f>
        <v>247000.52</v>
      </c>
      <c r="BM84" s="99">
        <v>247000.52</v>
      </c>
      <c r="BN84" s="99">
        <f t="shared" si="157"/>
        <v>0</v>
      </c>
      <c r="BO84" s="99"/>
      <c r="BP84" s="83">
        <f t="shared" si="189"/>
        <v>0</v>
      </c>
      <c r="BQ84" s="82">
        <f>' I КВАРТАЛ'!C84+'II КВАРТАЛ '!C84+' III КВАРТАЛ '!C84+'IV КВАРТАЛ и СВОД V-мов и $$ '!C84</f>
        <v>0</v>
      </c>
      <c r="BR84" s="82">
        <f>' I КВАРТАЛ'!D84+'II КВАРТАЛ '!D84+' III КВАРТАЛ '!D84+'IV КВАРТАЛ и СВОД V-мов и $$ '!D84</f>
        <v>0</v>
      </c>
      <c r="BS84" s="106">
        <f>' I КВАРТАЛ'!E84+'II КВАРТАЛ '!E84+' III КВАРТАЛ '!E84+'IV КВАРТАЛ и СВОД V-мов и $$ '!E84</f>
        <v>0</v>
      </c>
      <c r="BT84" s="49">
        <f>' I КВАРТАЛ'!F84+'II КВАРТАЛ '!F84+' III КВАРТАЛ '!F84+'IV КВАРТАЛ и СВОД V-мов и $$ '!F84</f>
        <v>0</v>
      </c>
      <c r="BU84" s="49">
        <f>' I КВАРТАЛ'!G84+'II КВАРТАЛ '!G84+' III КВАРТАЛ '!G84+'IV КВАРТАЛ и СВОД V-мов и $$ '!G84</f>
        <v>0</v>
      </c>
      <c r="BV84" s="83">
        <f t="shared" si="164"/>
        <v>0</v>
      </c>
      <c r="BW84" s="82">
        <f>' I КВАРТАЛ'!I84+'II КВАРТАЛ '!I84+' III КВАРТАЛ '!I84+'IV КВАРТАЛ и СВОД V-мов и $$ '!I84</f>
        <v>0</v>
      </c>
      <c r="BX84" s="82">
        <f>' I КВАРТАЛ'!J84+'II КВАРТАЛ '!J84+' III КВАРТАЛ '!J84+'IV КВАРТАЛ и СВОД V-мов и $$ '!J84</f>
        <v>0</v>
      </c>
      <c r="BY84" s="106">
        <f>' I КВАРТАЛ'!K84+'II КВАРТАЛ '!K84+' III КВАРТАЛ '!K84+'IV КВАРТАЛ и СВОД V-мов и $$ '!K84</f>
        <v>0</v>
      </c>
      <c r="BZ84" s="49">
        <f>' I КВАРТАЛ'!L84+'II КВАРТАЛ '!L84+' III КВАРТАЛ '!L84+'IV КВАРТАЛ и СВОД V-мов и $$ '!L84</f>
        <v>0</v>
      </c>
      <c r="CA84" s="49">
        <f>' I КВАРТАЛ'!M84+'II КВАРТАЛ '!M84+' III КВАРТАЛ '!M84+'IV КВАРТАЛ и СВОД V-мов и $$ '!M84</f>
        <v>0</v>
      </c>
      <c r="CB84" s="83">
        <f t="shared" si="165"/>
        <v>0</v>
      </c>
      <c r="CC84" s="82">
        <f>' I КВАРТАЛ'!O84+'II КВАРТАЛ '!O84+' III КВАРТАЛ '!O84+'IV КВАРТАЛ и СВОД V-мов и $$ '!O84</f>
        <v>0</v>
      </c>
      <c r="CD84" s="82">
        <f>' I КВАРТАЛ'!P84+'II КВАРТАЛ '!P84+' III КВАРТАЛ '!P84+'IV КВАРТАЛ и СВОД V-мов и $$ '!P84</f>
        <v>0</v>
      </c>
      <c r="CE84" s="106">
        <f>' I КВАРТАЛ'!Q84+'II КВАРТАЛ '!Q84+' III КВАРТАЛ '!Q84+'IV КВАРТАЛ и СВОД V-мов и $$ '!Q84</f>
        <v>0</v>
      </c>
      <c r="CF84" s="49">
        <f>' I КВАРТАЛ'!R84+'II КВАРТАЛ '!R84+' III КВАРТАЛ '!R84+'IV КВАРТАЛ и СВОД V-мов и $$ '!R84</f>
        <v>0</v>
      </c>
      <c r="CG84" s="49">
        <f>' I КВАРТАЛ'!S84+'II КВАРТАЛ '!S84+' III КВАРТАЛ '!S84+'IV КВАРТАЛ и СВОД V-мов и $$ '!S84</f>
        <v>0</v>
      </c>
      <c r="CH84" s="83">
        <f t="shared" si="166"/>
        <v>0</v>
      </c>
      <c r="CI84" s="82">
        <f>' I КВАРТАЛ'!U84+'II КВАРТАЛ '!U84+' III КВАРТАЛ '!U84+'IV КВАРТАЛ и СВОД V-мов и $$ '!U84</f>
        <v>0</v>
      </c>
      <c r="CJ84" s="82">
        <f>' I КВАРТАЛ'!V84+'II КВАРТАЛ '!V84+' III КВАРТАЛ '!V84+'IV КВАРТАЛ и СВОД V-мов и $$ '!V84</f>
        <v>0</v>
      </c>
      <c r="CK84" s="106">
        <f>' I КВАРТАЛ'!W84+'II КВАРТАЛ '!W84+' III КВАРТАЛ '!W84+'IV КВАРТАЛ и СВОД V-мов и $$ '!W84</f>
        <v>0</v>
      </c>
      <c r="CL84" s="49">
        <f>' I КВАРТАЛ'!X84+'II КВАРТАЛ '!X84+' III КВАРТАЛ '!X84+'IV КВАРТАЛ и СВОД V-мов и $$ '!X84</f>
        <v>0</v>
      </c>
      <c r="CM84" s="49">
        <f>' I КВАРТАЛ'!Y84+'II КВАРТАЛ '!Y84+' III КВАРТАЛ '!Y84+'IV КВАРТАЛ и СВОД V-мов и $$ '!Y84</f>
        <v>0</v>
      </c>
      <c r="CN84" s="83">
        <f t="shared" si="167"/>
        <v>0</v>
      </c>
      <c r="CO84" s="82">
        <f>' I КВАРТАЛ'!AA84+'II КВАРТАЛ '!AA84+' III КВАРТАЛ '!AA84+'IV КВАРТАЛ и СВОД V-мов и $$ '!AA84</f>
        <v>0</v>
      </c>
      <c r="CP84" s="82">
        <f>' I КВАРТАЛ'!AB84+'II КВАРТАЛ '!AB84+' III КВАРТАЛ '!AB84+'IV КВАРТАЛ и СВОД V-мов и $$ '!AB84</f>
        <v>0</v>
      </c>
      <c r="CQ84" s="106">
        <f>' I КВАРТАЛ'!AC84+'II КВАРТАЛ '!AC84+' III КВАРТАЛ '!AC84+'IV КВАРТАЛ и СВОД V-мов и $$ '!AC84</f>
        <v>0</v>
      </c>
      <c r="CR84" s="49">
        <f>' I КВАРТАЛ'!AD84+'II КВАРТАЛ '!AD84+' III КВАРТАЛ '!AD84+'IV КВАРТАЛ и СВОД V-мов и $$ '!AD84</f>
        <v>0</v>
      </c>
      <c r="CS84" s="49">
        <f>' I КВАРТАЛ'!AE84+'II КВАРТАЛ '!AE84+' III КВАРТАЛ '!AE84+'IV КВАРТАЛ и СВОД V-мов и $$ '!AE84</f>
        <v>0</v>
      </c>
      <c r="CT84" s="83">
        <f t="shared" si="168"/>
        <v>0</v>
      </c>
      <c r="CU84" s="82">
        <f>' I КВАРТАЛ'!AG84+'II КВАРТАЛ '!AG84+' III КВАРТАЛ '!AG84+'IV КВАРТАЛ и СВОД V-мов и $$ '!AG84</f>
        <v>0</v>
      </c>
      <c r="CV84" s="82">
        <f>' I КВАРТАЛ'!AH84+'II КВАРТАЛ '!AH84+' III КВАРТАЛ '!AH84+'IV КВАРТАЛ и СВОД V-мов и $$ '!AH84</f>
        <v>0</v>
      </c>
      <c r="CW84" s="106">
        <f>' I КВАРТАЛ'!AI84+'II КВАРТАЛ '!AI84+' III КВАРТАЛ '!AI84+'IV КВАРТАЛ и СВОД V-мов и $$ '!AI84</f>
        <v>0</v>
      </c>
      <c r="CX84" s="49">
        <f>' I КВАРТАЛ'!AJ84+'II КВАРТАЛ '!AJ84+' III КВАРТАЛ '!AJ84+'IV КВАРТАЛ и СВОД V-мов и $$ '!AJ84</f>
        <v>0</v>
      </c>
      <c r="CY84" s="49">
        <f>' I КВАРТАЛ'!AK84+'II КВАРТАЛ '!AK84+' III КВАРТАЛ '!AK84+'IV КВАРТАЛ и СВОД V-мов и $$ '!AK84</f>
        <v>0</v>
      </c>
      <c r="CZ84" s="83">
        <f t="shared" si="169"/>
        <v>0</v>
      </c>
      <c r="DA84" s="82">
        <f>' I КВАРТАЛ'!AM84+'II КВАРТАЛ '!AM84+' III КВАРТАЛ '!AM84+'IV КВАРТАЛ и СВОД V-мов и $$ '!AM84</f>
        <v>0</v>
      </c>
      <c r="DB84" s="82">
        <f>' I КВАРТАЛ'!AN84+'II КВАРТАЛ '!AN84+' III КВАРТАЛ '!AN84+'IV КВАРТАЛ и СВОД V-мов и $$ '!AN84</f>
        <v>0</v>
      </c>
      <c r="DC84" s="106">
        <f>' I КВАРТАЛ'!AO84+'II КВАРТАЛ '!AO84+' III КВАРТАЛ '!AO84+'IV КВАРТАЛ и СВОД V-мов и $$ '!AO84</f>
        <v>0</v>
      </c>
      <c r="DD84" s="49">
        <f>' I КВАРТАЛ'!AP84+'II КВАРТАЛ '!AP84+' III КВАРТАЛ '!AP84+'IV КВАРТАЛ и СВОД V-мов и $$ '!AP84</f>
        <v>0</v>
      </c>
      <c r="DE84" s="49">
        <f>' I КВАРТАЛ'!AQ84+'II КВАРТАЛ '!AQ84+' III КВАРТАЛ '!AQ84+'IV КВАРТАЛ и СВОД V-мов и $$ '!AQ84</f>
        <v>0</v>
      </c>
      <c r="DF84" s="83">
        <f t="shared" si="170"/>
        <v>2</v>
      </c>
      <c r="DG84" s="82">
        <f>' I КВАРТАЛ'!AS84+'II КВАРТАЛ '!AS84+' III КВАРТАЛ '!AS84+'IV КВАРТАЛ и СВОД V-мов и $$ '!AS84</f>
        <v>1</v>
      </c>
      <c r="DH84" s="82">
        <f>' I КВАРТАЛ'!AT84+'II КВАРТАЛ '!AT84+' III КВАРТАЛ '!AT84+'IV КВАРТАЛ и СВОД V-мов и $$ '!AT84</f>
        <v>1</v>
      </c>
      <c r="DI84" s="106">
        <f>' I КВАРТАЛ'!AU84+'II КВАРТАЛ '!AU84+' III КВАРТАЛ '!AU84+'IV КВАРТАЛ и СВОД V-мов и $$ '!AU84</f>
        <v>247000.52</v>
      </c>
      <c r="DJ84" s="49">
        <f>' I КВАРТАЛ'!AV84+'II КВАРТАЛ '!AV84+' III КВАРТАЛ '!AV84+'IV КВАРТАЛ и СВОД V-мов и $$ '!AV84</f>
        <v>123500.26</v>
      </c>
      <c r="DK84" s="49">
        <f>' I КВАРТАЛ'!AW84+'II КВАРТАЛ '!AW84+' III КВАРТАЛ '!AW84+'IV КВАРТАЛ и СВОД V-мов и $$ '!AW84</f>
        <v>123500.26</v>
      </c>
      <c r="DL84" s="83">
        <f t="shared" si="171"/>
        <v>0</v>
      </c>
      <c r="DM84" s="82">
        <f>' I КВАРТАЛ'!AY84+'II КВАРТАЛ '!AY84+' III КВАРТАЛ '!AY84+'IV КВАРТАЛ и СВОД V-мов и $$ '!AY84</f>
        <v>0</v>
      </c>
      <c r="DN84" s="82">
        <f>' I КВАРТАЛ'!AZ84+'II КВАРТАЛ '!AZ84+' III КВАРТАЛ '!AZ84+'IV КВАРТАЛ и СВОД V-мов и $$ '!AZ84</f>
        <v>0</v>
      </c>
      <c r="DO84" s="106">
        <f>' I КВАРТАЛ'!BA84+'II КВАРТАЛ '!BA84+' III КВАРТАЛ '!BA84+'IV КВАРТАЛ и СВОД V-мов и $$ '!BA84</f>
        <v>0</v>
      </c>
      <c r="DP84" s="49">
        <f>' I КВАРТАЛ'!BB84+'II КВАРТАЛ '!BB84+' III КВАРТАЛ '!BB84+'IV КВАРТАЛ и СВОД V-мов и $$ '!BB84</f>
        <v>0</v>
      </c>
      <c r="DQ84" s="49">
        <f>' I КВАРТАЛ'!BC84+'II КВАРТАЛ '!BC84+' III КВАРТАЛ '!BC84+'IV КВАРТАЛ и СВОД V-мов и $$ '!BC84</f>
        <v>0</v>
      </c>
      <c r="DR84" s="83">
        <f t="shared" si="172"/>
        <v>0</v>
      </c>
      <c r="DS84" s="82">
        <f>' I КВАРТАЛ'!BE84+'II КВАРТАЛ '!BE84+' III КВАРТАЛ '!BE84+'IV КВАРТАЛ и СВОД V-мов и $$ '!BE84</f>
        <v>0</v>
      </c>
      <c r="DT84" s="82">
        <f>' I КВАРТАЛ'!BF84+'II КВАРТАЛ '!BF84+' III КВАРТАЛ '!BF84+'IV КВАРТАЛ и СВОД V-мов и $$ '!BF84</f>
        <v>0</v>
      </c>
      <c r="DU84" s="106">
        <f>' I КВАРТАЛ'!BG84+'II КВАРТАЛ '!BG84+' III КВАРТАЛ '!BG84+'IV КВАРТАЛ и СВОД V-мов и $$ '!BG84</f>
        <v>0</v>
      </c>
      <c r="DV84" s="49">
        <f>' I КВАРТАЛ'!BH84+'II КВАРТАЛ '!BH84+' III КВАРТАЛ '!BH84+'IV КВАРТАЛ и СВОД V-мов и $$ '!BH84</f>
        <v>0</v>
      </c>
      <c r="DW84" s="49">
        <f>' I КВАРТАЛ'!BI84+'II КВАРТАЛ '!BI84+' III КВАРТАЛ '!BI84+'IV КВАРТАЛ и СВОД V-мов и $$ '!BI84</f>
        <v>0</v>
      </c>
      <c r="DX84" s="33"/>
      <c r="DY84" s="65">
        <f t="shared" si="158"/>
        <v>2</v>
      </c>
      <c r="DZ84" s="90">
        <f t="shared" si="159"/>
        <v>1</v>
      </c>
      <c r="EA84" s="90">
        <f t="shared" si="160"/>
        <v>1</v>
      </c>
      <c r="EB84" s="56">
        <f t="shared" si="173"/>
        <v>247000.52</v>
      </c>
      <c r="EC84" s="49">
        <f t="shared" si="174"/>
        <v>123500.26</v>
      </c>
      <c r="ED84" s="49">
        <f t="shared" si="175"/>
        <v>123500.26</v>
      </c>
      <c r="EE84" s="107">
        <f t="shared" si="161"/>
        <v>0</v>
      </c>
      <c r="EF84" s="93">
        <f t="shared" si="190"/>
        <v>2</v>
      </c>
      <c r="EG84" s="94">
        <f t="shared" si="191"/>
        <v>0</v>
      </c>
      <c r="EH84" s="151"/>
      <c r="EI84" s="156"/>
      <c r="EJ84" s="157"/>
    </row>
    <row r="85" spans="1:143" ht="15" x14ac:dyDescent="0.25">
      <c r="A85" s="21" t="s">
        <v>113</v>
      </c>
      <c r="B85" s="48"/>
      <c r="C85" s="11"/>
      <c r="D85" s="11"/>
      <c r="E85" s="69"/>
      <c r="F85" s="3"/>
      <c r="G85" s="3"/>
      <c r="H85" s="48"/>
      <c r="I85" s="11"/>
      <c r="J85" s="11"/>
      <c r="K85" s="69"/>
      <c r="L85" s="3"/>
      <c r="M85" s="3"/>
      <c r="N85" s="48"/>
      <c r="O85" s="3"/>
      <c r="P85" s="3"/>
      <c r="Q85" s="69"/>
      <c r="R85" s="3"/>
      <c r="S85" s="3"/>
      <c r="T85" s="48"/>
      <c r="U85" s="11"/>
      <c r="V85" s="11"/>
      <c r="W85" s="69"/>
      <c r="X85" s="3"/>
      <c r="Y85" s="3"/>
      <c r="Z85" s="48"/>
      <c r="AA85" s="11"/>
      <c r="AB85" s="11"/>
      <c r="AC85" s="69"/>
      <c r="AD85" s="3"/>
      <c r="AE85" s="3"/>
      <c r="AF85" s="48"/>
      <c r="AG85" s="3"/>
      <c r="AH85" s="3"/>
      <c r="AI85" s="69"/>
      <c r="AJ85" s="3"/>
      <c r="AK85" s="3"/>
      <c r="AL85" s="51">
        <f t="shared" ref="AL85" si="199">AM85+AN85</f>
        <v>0</v>
      </c>
      <c r="AM85" s="11">
        <v>0</v>
      </c>
      <c r="AN85" s="11">
        <v>0</v>
      </c>
      <c r="AO85" s="137">
        <f t="shared" ref="AO85" si="200">AP85+AQ85</f>
        <v>0</v>
      </c>
      <c r="AP85" s="3">
        <v>0</v>
      </c>
      <c r="AQ85" s="3">
        <v>0</v>
      </c>
      <c r="AR85" s="48"/>
      <c r="AS85" s="11"/>
      <c r="AT85" s="11"/>
      <c r="AU85" s="69"/>
      <c r="AV85" s="3"/>
      <c r="AW85" s="3"/>
      <c r="AX85" s="48"/>
      <c r="AY85" s="11"/>
      <c r="AZ85" s="11"/>
      <c r="BA85" s="69"/>
      <c r="BB85" s="3"/>
      <c r="BC85" s="3"/>
      <c r="BD85" s="48"/>
      <c r="BE85" s="31"/>
      <c r="BF85" s="31"/>
      <c r="BG85" s="69"/>
      <c r="BH85" s="3"/>
      <c r="BI85" s="3"/>
      <c r="BK85" s="55">
        <f t="shared" si="156"/>
        <v>0</v>
      </c>
      <c r="BL85" s="58">
        <f>' I КВАРТАЛ'!BK85+'II КВАРТАЛ '!BK85+' III КВАРТАЛ '!BK85+'IV КВАРТАЛ и СВОД V-мов и $$ '!BK85</f>
        <v>64483.5</v>
      </c>
      <c r="BM85" s="99">
        <v>64483.507525499997</v>
      </c>
      <c r="BN85" s="99">
        <f t="shared" si="157"/>
        <v>-7.525499997427687E-3</v>
      </c>
      <c r="BO85" s="99"/>
      <c r="BP85" s="83">
        <f t="shared" si="189"/>
        <v>0</v>
      </c>
      <c r="BQ85" s="82">
        <f>' I КВАРТАЛ'!C85+'II КВАРТАЛ '!C85+' III КВАРТАЛ '!C85+'IV КВАРТАЛ и СВОД V-мов и $$ '!C85</f>
        <v>0</v>
      </c>
      <c r="BR85" s="82">
        <f>' I КВАРТАЛ'!D85+'II КВАРТАЛ '!D85+' III КВАРТАЛ '!D85+'IV КВАРТАЛ и СВОД V-мов и $$ '!D85</f>
        <v>0</v>
      </c>
      <c r="BS85" s="106">
        <f>' I КВАРТАЛ'!E85+'II КВАРТАЛ '!E85+' III КВАРТАЛ '!E85+'IV КВАРТАЛ и СВОД V-мов и $$ '!E85</f>
        <v>0</v>
      </c>
      <c r="BT85" s="49">
        <f>' I КВАРТАЛ'!F85+'II КВАРТАЛ '!F85+' III КВАРТАЛ '!F85+'IV КВАРТАЛ и СВОД V-мов и $$ '!F85</f>
        <v>0</v>
      </c>
      <c r="BU85" s="49">
        <f>' I КВАРТАЛ'!G85+'II КВАРТАЛ '!G85+' III КВАРТАЛ '!G85+'IV КВАРТАЛ и СВОД V-мов и $$ '!G85</f>
        <v>0</v>
      </c>
      <c r="BV85" s="83">
        <f t="shared" si="164"/>
        <v>0</v>
      </c>
      <c r="BW85" s="82">
        <f>' I КВАРТАЛ'!I85+'II КВАРТАЛ '!I85+' III КВАРТАЛ '!I85+'IV КВАРТАЛ и СВОД V-мов и $$ '!I85</f>
        <v>0</v>
      </c>
      <c r="BX85" s="82">
        <f>' I КВАРТАЛ'!J85+'II КВАРТАЛ '!J85+' III КВАРТАЛ '!J85+'IV КВАРТАЛ и СВОД V-мов и $$ '!J85</f>
        <v>0</v>
      </c>
      <c r="BY85" s="106">
        <f>' I КВАРТАЛ'!K85+'II КВАРТАЛ '!K85+' III КВАРТАЛ '!K85+'IV КВАРТАЛ и СВОД V-мов и $$ '!K85</f>
        <v>0</v>
      </c>
      <c r="BZ85" s="49">
        <f>' I КВАРТАЛ'!L85+'II КВАРТАЛ '!L85+' III КВАРТАЛ '!L85+'IV КВАРТАЛ и СВОД V-мов и $$ '!L85</f>
        <v>0</v>
      </c>
      <c r="CA85" s="49">
        <f>' I КВАРТАЛ'!M85+'II КВАРТАЛ '!M85+' III КВАРТАЛ '!M85+'IV КВАРТАЛ и СВОД V-мов и $$ '!M85</f>
        <v>0</v>
      </c>
      <c r="CB85" s="83">
        <f t="shared" si="165"/>
        <v>0</v>
      </c>
      <c r="CC85" s="82">
        <f>' I КВАРТАЛ'!O85+'II КВАРТАЛ '!O85+' III КВАРТАЛ '!O85+'IV КВАРТАЛ и СВОД V-мов и $$ '!O85</f>
        <v>0</v>
      </c>
      <c r="CD85" s="82">
        <f>' I КВАРТАЛ'!P85+'II КВАРТАЛ '!P85+' III КВАРТАЛ '!P85+'IV КВАРТАЛ и СВОД V-мов и $$ '!P85</f>
        <v>0</v>
      </c>
      <c r="CE85" s="106">
        <f>' I КВАРТАЛ'!Q85+'II КВАРТАЛ '!Q85+' III КВАРТАЛ '!Q85+'IV КВАРТАЛ и СВОД V-мов и $$ '!Q85</f>
        <v>0</v>
      </c>
      <c r="CF85" s="49">
        <f>' I КВАРТАЛ'!R85+'II КВАРТАЛ '!R85+' III КВАРТАЛ '!R85+'IV КВАРТАЛ и СВОД V-мов и $$ '!R85</f>
        <v>0</v>
      </c>
      <c r="CG85" s="49">
        <f>' I КВАРТАЛ'!S85+'II КВАРТАЛ '!S85+' III КВАРТАЛ '!S85+'IV КВАРТАЛ и СВОД V-мов и $$ '!S85</f>
        <v>0</v>
      </c>
      <c r="CH85" s="83">
        <f t="shared" si="166"/>
        <v>0</v>
      </c>
      <c r="CI85" s="82">
        <f>' I КВАРТАЛ'!U85+'II КВАРТАЛ '!U85+' III КВАРТАЛ '!U85+'IV КВАРТАЛ и СВОД V-мов и $$ '!U85</f>
        <v>0</v>
      </c>
      <c r="CJ85" s="82">
        <f>' I КВАРТАЛ'!V85+'II КВАРТАЛ '!V85+' III КВАРТАЛ '!V85+'IV КВАРТАЛ и СВОД V-мов и $$ '!V85</f>
        <v>0</v>
      </c>
      <c r="CK85" s="106">
        <f>' I КВАРТАЛ'!W85+'II КВАРТАЛ '!W85+' III КВАРТАЛ '!W85+'IV КВАРТАЛ и СВОД V-мов и $$ '!W85</f>
        <v>0</v>
      </c>
      <c r="CL85" s="49">
        <f>' I КВАРТАЛ'!X85+'II КВАРТАЛ '!X85+' III КВАРТАЛ '!X85+'IV КВАРТАЛ и СВОД V-мов и $$ '!X85</f>
        <v>0</v>
      </c>
      <c r="CM85" s="49">
        <f>' I КВАРТАЛ'!Y85+'II КВАРТАЛ '!Y85+' III КВАРТАЛ '!Y85+'IV КВАРТАЛ и СВОД V-мов и $$ '!Y85</f>
        <v>0</v>
      </c>
      <c r="CN85" s="83">
        <f t="shared" si="167"/>
        <v>0</v>
      </c>
      <c r="CO85" s="82">
        <f>' I КВАРТАЛ'!AA85+'II КВАРТАЛ '!AA85+' III КВАРТАЛ '!AA85+'IV КВАРТАЛ и СВОД V-мов и $$ '!AA85</f>
        <v>0</v>
      </c>
      <c r="CP85" s="82">
        <f>' I КВАРТАЛ'!AB85+'II КВАРТАЛ '!AB85+' III КВАРТАЛ '!AB85+'IV КВАРТАЛ и СВОД V-мов и $$ '!AB85</f>
        <v>0</v>
      </c>
      <c r="CQ85" s="106">
        <f>' I КВАРТАЛ'!AC85+'II КВАРТАЛ '!AC85+' III КВАРТАЛ '!AC85+'IV КВАРТАЛ и СВОД V-мов и $$ '!AC85</f>
        <v>0</v>
      </c>
      <c r="CR85" s="49">
        <f>' I КВАРТАЛ'!AD85+'II КВАРТАЛ '!AD85+' III КВАРТАЛ '!AD85+'IV КВАРТАЛ и СВОД V-мов и $$ '!AD85</f>
        <v>0</v>
      </c>
      <c r="CS85" s="49">
        <f>' I КВАРТАЛ'!AE85+'II КВАРТАЛ '!AE85+' III КВАРТАЛ '!AE85+'IV КВАРТАЛ и СВОД V-мов и $$ '!AE85</f>
        <v>0</v>
      </c>
      <c r="CT85" s="83">
        <f t="shared" si="168"/>
        <v>0</v>
      </c>
      <c r="CU85" s="82">
        <f>' I КВАРТАЛ'!AG85+'II КВАРТАЛ '!AG85+' III КВАРТАЛ '!AG85+'IV КВАРТАЛ и СВОД V-мов и $$ '!AG85</f>
        <v>0</v>
      </c>
      <c r="CV85" s="82">
        <f>' I КВАРТАЛ'!AH85+'II КВАРТАЛ '!AH85+' III КВАРТАЛ '!AH85+'IV КВАРТАЛ и СВОД V-мов и $$ '!AH85</f>
        <v>0</v>
      </c>
      <c r="CW85" s="106">
        <f>' I КВАРТАЛ'!AI85+'II КВАРТАЛ '!AI85+' III КВАРТАЛ '!AI85+'IV КВАРТАЛ и СВОД V-мов и $$ '!AI85</f>
        <v>0</v>
      </c>
      <c r="CX85" s="49">
        <f>' I КВАРТАЛ'!AJ85+'II КВАРТАЛ '!AJ85+' III КВАРТАЛ '!AJ85+'IV КВАРТАЛ и СВОД V-мов и $$ '!AJ85</f>
        <v>0</v>
      </c>
      <c r="CY85" s="49">
        <f>' I КВАРТАЛ'!AK85+'II КВАРТАЛ '!AK85+' III КВАРТАЛ '!AK85+'IV КВАРТАЛ и СВОД V-мов и $$ '!AK85</f>
        <v>0</v>
      </c>
      <c r="CZ85" s="83">
        <f t="shared" si="169"/>
        <v>2</v>
      </c>
      <c r="DA85" s="82">
        <f>' I КВАРТАЛ'!AM85+'II КВАРТАЛ '!AM85+' III КВАРТАЛ '!AM85+'IV КВАРТАЛ и СВОД V-мов и $$ '!AM85</f>
        <v>1</v>
      </c>
      <c r="DB85" s="82">
        <f>' I КВАРТАЛ'!AN85+'II КВАРТАЛ '!AN85+' III КВАРТАЛ '!AN85+'IV КВАРТАЛ и СВОД V-мов и $$ '!AN85</f>
        <v>1</v>
      </c>
      <c r="DC85" s="106">
        <f>' I КВАРТАЛ'!AO85+'II КВАРТАЛ '!AO85+' III КВАРТАЛ '!AO85+'IV КВАРТАЛ и СВОД V-мов и $$ '!AO85</f>
        <v>64483.5</v>
      </c>
      <c r="DD85" s="49">
        <f>' I КВАРТАЛ'!AP85+'II КВАРТАЛ '!AP85+' III КВАРТАЛ '!AP85+'IV КВАРТАЛ и СВОД V-мов и $$ '!AP85</f>
        <v>32241.75</v>
      </c>
      <c r="DE85" s="49">
        <f>' I КВАРТАЛ'!AQ85+'II КВАРТАЛ '!AQ85+' III КВАРТАЛ '!AQ85+'IV КВАРТАЛ и СВОД V-мов и $$ '!AQ85</f>
        <v>32241.75</v>
      </c>
      <c r="DF85" s="83">
        <f t="shared" si="170"/>
        <v>0</v>
      </c>
      <c r="DG85" s="82">
        <f>' I КВАРТАЛ'!AS85+'II КВАРТАЛ '!AS85+' III КВАРТАЛ '!AS85+'IV КВАРТАЛ и СВОД V-мов и $$ '!AS85</f>
        <v>0</v>
      </c>
      <c r="DH85" s="82">
        <f>' I КВАРТАЛ'!AT85+'II КВАРТАЛ '!AT85+' III КВАРТАЛ '!AT85+'IV КВАРТАЛ и СВОД V-мов и $$ '!AT85</f>
        <v>0</v>
      </c>
      <c r="DI85" s="106">
        <f>' I КВАРТАЛ'!AU85+'II КВАРТАЛ '!AU85+' III КВАРТАЛ '!AU85+'IV КВАРТАЛ и СВОД V-мов и $$ '!AU85</f>
        <v>0</v>
      </c>
      <c r="DJ85" s="49">
        <f>' I КВАРТАЛ'!AV85+'II КВАРТАЛ '!AV85+' III КВАРТАЛ '!AV85+'IV КВАРТАЛ и СВОД V-мов и $$ '!AV85</f>
        <v>0</v>
      </c>
      <c r="DK85" s="49">
        <f>' I КВАРТАЛ'!AW85+'II КВАРТАЛ '!AW85+' III КВАРТАЛ '!AW85+'IV КВАРТАЛ и СВОД V-мов и $$ '!AW85</f>
        <v>0</v>
      </c>
      <c r="DL85" s="83">
        <f t="shared" si="171"/>
        <v>0</v>
      </c>
      <c r="DM85" s="82">
        <f>' I КВАРТАЛ'!AY85+'II КВАРТАЛ '!AY85+' III КВАРТАЛ '!AY85+'IV КВАРТАЛ и СВОД V-мов и $$ '!AY85</f>
        <v>0</v>
      </c>
      <c r="DN85" s="82">
        <f>' I КВАРТАЛ'!AZ85+'II КВАРТАЛ '!AZ85+' III КВАРТАЛ '!AZ85+'IV КВАРТАЛ и СВОД V-мов и $$ '!AZ85</f>
        <v>0</v>
      </c>
      <c r="DO85" s="106">
        <f>' I КВАРТАЛ'!BA85+'II КВАРТАЛ '!BA85+' III КВАРТАЛ '!BA85+'IV КВАРТАЛ и СВОД V-мов и $$ '!BA85</f>
        <v>0</v>
      </c>
      <c r="DP85" s="49">
        <f>' I КВАРТАЛ'!BB85+'II КВАРТАЛ '!BB85+' III КВАРТАЛ '!BB85+'IV КВАРТАЛ и СВОД V-мов и $$ '!BB85</f>
        <v>0</v>
      </c>
      <c r="DQ85" s="49">
        <f>' I КВАРТАЛ'!BC85+'II КВАРТАЛ '!BC85+' III КВАРТАЛ '!BC85+'IV КВАРТАЛ и СВОД V-мов и $$ '!BC85</f>
        <v>0</v>
      </c>
      <c r="DR85" s="83">
        <f t="shared" si="172"/>
        <v>0</v>
      </c>
      <c r="DS85" s="82">
        <f>' I КВАРТАЛ'!BE85+'II КВАРТАЛ '!BE85+' III КВАРТАЛ '!BE85+'IV КВАРТАЛ и СВОД V-мов и $$ '!BE85</f>
        <v>0</v>
      </c>
      <c r="DT85" s="82">
        <f>' I КВАРТАЛ'!BF85+'II КВАРТАЛ '!BF85+' III КВАРТАЛ '!BF85+'IV КВАРТАЛ и СВОД V-мов и $$ '!BF85</f>
        <v>0</v>
      </c>
      <c r="DU85" s="106">
        <f>' I КВАРТАЛ'!BG85+'II КВАРТАЛ '!BG85+' III КВАРТАЛ '!BG85+'IV КВАРТАЛ и СВОД V-мов и $$ '!BG85</f>
        <v>0</v>
      </c>
      <c r="DV85" s="49">
        <f>' I КВАРТАЛ'!BH85+'II КВАРТАЛ '!BH85+' III КВАРТАЛ '!BH85+'IV КВАРТАЛ и СВОД V-мов и $$ '!BH85</f>
        <v>0</v>
      </c>
      <c r="DW85" s="49">
        <f>' I КВАРТАЛ'!BI85+'II КВАРТАЛ '!BI85+' III КВАРТАЛ '!BI85+'IV КВАРТАЛ и СВОД V-мов и $$ '!BI85</f>
        <v>0</v>
      </c>
      <c r="DX85" s="33"/>
      <c r="DY85" s="65">
        <f t="shared" si="158"/>
        <v>2</v>
      </c>
      <c r="DZ85" s="90">
        <f t="shared" si="159"/>
        <v>1</v>
      </c>
      <c r="EA85" s="90">
        <f t="shared" si="160"/>
        <v>1</v>
      </c>
      <c r="EB85" s="56">
        <f t="shared" si="173"/>
        <v>64483.5</v>
      </c>
      <c r="EC85" s="49">
        <f t="shared" si="174"/>
        <v>32241.75</v>
      </c>
      <c r="ED85" s="49">
        <f t="shared" si="175"/>
        <v>32241.75</v>
      </c>
      <c r="EE85" s="107">
        <f t="shared" si="161"/>
        <v>0</v>
      </c>
      <c r="EF85" s="93">
        <f t="shared" si="190"/>
        <v>2</v>
      </c>
      <c r="EG85" s="94">
        <f t="shared" si="191"/>
        <v>0</v>
      </c>
      <c r="EH85" s="151"/>
      <c r="EI85" s="156"/>
      <c r="EJ85" s="157"/>
    </row>
    <row r="86" spans="1:143" ht="15" x14ac:dyDescent="0.25">
      <c r="A86" s="125" t="s">
        <v>72</v>
      </c>
      <c r="B86" s="48"/>
      <c r="C86" s="11"/>
      <c r="D86" s="11"/>
      <c r="E86" s="69"/>
      <c r="F86" s="3"/>
      <c r="G86" s="3"/>
      <c r="H86" s="51">
        <f t="shared" si="186"/>
        <v>600</v>
      </c>
      <c r="I86" s="148">
        <v>58</v>
      </c>
      <c r="J86" s="148">
        <v>542</v>
      </c>
      <c r="K86" s="137">
        <f t="shared" ref="K86:K87" si="201">L86+M86</f>
        <v>174330</v>
      </c>
      <c r="L86" s="3">
        <v>16851.900000000001</v>
      </c>
      <c r="M86" s="3">
        <v>157478.1</v>
      </c>
      <c r="N86" s="48"/>
      <c r="O86" s="3"/>
      <c r="P86" s="3"/>
      <c r="Q86" s="69"/>
      <c r="R86" s="3"/>
      <c r="S86" s="3"/>
      <c r="T86" s="48"/>
      <c r="U86" s="11"/>
      <c r="V86" s="11"/>
      <c r="W86" s="69"/>
      <c r="X86" s="3"/>
      <c r="Y86" s="3"/>
      <c r="Z86" s="51">
        <f t="shared" si="187"/>
        <v>450</v>
      </c>
      <c r="AA86" s="148">
        <v>39</v>
      </c>
      <c r="AB86" s="148">
        <v>411</v>
      </c>
      <c r="AC86" s="137">
        <f t="shared" ref="AC86:AC87" si="202">AD86+AE86</f>
        <v>326871</v>
      </c>
      <c r="AD86" s="3">
        <v>28328.82</v>
      </c>
      <c r="AE86" s="3">
        <v>298542.18</v>
      </c>
      <c r="AF86" s="48"/>
      <c r="AG86" s="3"/>
      <c r="AH86" s="3"/>
      <c r="AI86" s="69"/>
      <c r="AJ86" s="3"/>
      <c r="AK86" s="3"/>
      <c r="AL86" s="48"/>
      <c r="AM86" s="3"/>
      <c r="AN86" s="3"/>
      <c r="AO86" s="69"/>
      <c r="AP86" s="3"/>
      <c r="AQ86" s="3"/>
      <c r="AR86" s="48"/>
      <c r="AS86" s="11"/>
      <c r="AT86" s="11"/>
      <c r="AU86" s="69"/>
      <c r="AV86" s="3"/>
      <c r="AW86" s="3"/>
      <c r="AX86" s="48"/>
      <c r="AY86" s="11"/>
      <c r="AZ86" s="11"/>
      <c r="BA86" s="69"/>
      <c r="BB86" s="3"/>
      <c r="BC86" s="3"/>
      <c r="BD86" s="48"/>
      <c r="BE86" s="31"/>
      <c r="BF86" s="31"/>
      <c r="BG86" s="69"/>
      <c r="BH86" s="3"/>
      <c r="BI86" s="3"/>
      <c r="BK86" s="55">
        <f t="shared" si="156"/>
        <v>501201</v>
      </c>
      <c r="BL86" s="58">
        <f>' I КВАРТАЛ'!BK86+'II КВАРТАЛ '!BK86+' III КВАРТАЛ '!BK86+'IV КВАРТАЛ и СВОД V-мов и $$ '!BK86</f>
        <v>2004804</v>
      </c>
      <c r="BM86" s="99">
        <v>2004804</v>
      </c>
      <c r="BN86" s="99">
        <f t="shared" si="157"/>
        <v>0</v>
      </c>
      <c r="BO86" s="99"/>
      <c r="BP86" s="83">
        <f t="shared" si="189"/>
        <v>0</v>
      </c>
      <c r="BQ86" s="82">
        <f>' I КВАРТАЛ'!C86+'II КВАРТАЛ '!C86+' III КВАРТАЛ '!C86+'IV КВАРТАЛ и СВОД V-мов и $$ '!C86</f>
        <v>0</v>
      </c>
      <c r="BR86" s="82">
        <f>' I КВАРТАЛ'!D86+'II КВАРТАЛ '!D86+' III КВАРТАЛ '!D86+'IV КВАРТАЛ и СВОД V-мов и $$ '!D86</f>
        <v>0</v>
      </c>
      <c r="BS86" s="106">
        <f>' I КВАРТАЛ'!E86+'II КВАРТАЛ '!E86+' III КВАРТАЛ '!E86+'IV КВАРТАЛ и СВОД V-мов и $$ '!E86</f>
        <v>0</v>
      </c>
      <c r="BT86" s="49">
        <f>' I КВАРТАЛ'!F86+'II КВАРТАЛ '!F86+' III КВАРТАЛ '!F86+'IV КВАРТАЛ и СВОД V-мов и $$ '!F86</f>
        <v>0</v>
      </c>
      <c r="BU86" s="49">
        <f>' I КВАРТАЛ'!G86+'II КВАРТАЛ '!G86+' III КВАРТАЛ '!G86+'IV КВАРТАЛ и СВОД V-мов и $$ '!G86</f>
        <v>0</v>
      </c>
      <c r="BV86" s="83">
        <f t="shared" si="164"/>
        <v>2400</v>
      </c>
      <c r="BW86" s="82">
        <f>' I КВАРТАЛ'!I86+'II КВАРТАЛ '!I86+' III КВАРТАЛ '!I86+'IV КВАРТАЛ и СВОД V-мов и $$ '!I86</f>
        <v>385</v>
      </c>
      <c r="BX86" s="82">
        <f>' I КВАРТАЛ'!J86+'II КВАРТАЛ '!J86+' III КВАРТАЛ '!J86+'IV КВАРТАЛ и СВОД V-мов и $$ '!J86</f>
        <v>2015</v>
      </c>
      <c r="BY86" s="106">
        <f>' I КВАРТАЛ'!K86+'II КВАРТАЛ '!K86+' III КВАРТАЛ '!K86+'IV КВАРТАЛ и СВОД V-мов и $$ '!K86</f>
        <v>697320</v>
      </c>
      <c r="BZ86" s="49">
        <f>' I КВАРТАЛ'!L86+'II КВАРТАЛ '!L86+' III КВАРТАЛ '!L86+'IV КВАРТАЛ и СВОД V-мов и $$ '!L86</f>
        <v>111861.75</v>
      </c>
      <c r="CA86" s="49">
        <f>' I КВАРТАЛ'!M86+'II КВАРТАЛ '!M86+' III КВАРТАЛ '!M86+'IV КВАРТАЛ и СВОД V-мов и $$ '!M86</f>
        <v>585458.25</v>
      </c>
      <c r="CB86" s="83">
        <f t="shared" si="165"/>
        <v>0</v>
      </c>
      <c r="CC86" s="82">
        <f>' I КВАРТАЛ'!O86+'II КВАРТАЛ '!O86+' III КВАРТАЛ '!O86+'IV КВАРТАЛ и СВОД V-мов и $$ '!O86</f>
        <v>0</v>
      </c>
      <c r="CD86" s="82">
        <f>' I КВАРТАЛ'!P86+'II КВАРТАЛ '!P86+' III КВАРТАЛ '!P86+'IV КВАРТАЛ и СВОД V-мов и $$ '!P86</f>
        <v>0</v>
      </c>
      <c r="CE86" s="106">
        <f>' I КВАРТАЛ'!Q86+'II КВАРТАЛ '!Q86+' III КВАРТАЛ '!Q86+'IV КВАРТАЛ и СВОД V-мов и $$ '!Q86</f>
        <v>0</v>
      </c>
      <c r="CF86" s="49">
        <f>' I КВАРТАЛ'!R86+'II КВАРТАЛ '!R86+' III КВАРТАЛ '!R86+'IV КВАРТАЛ и СВОД V-мов и $$ '!R86</f>
        <v>0</v>
      </c>
      <c r="CG86" s="49">
        <f>' I КВАРТАЛ'!S86+'II КВАРТАЛ '!S86+' III КВАРТАЛ '!S86+'IV КВАРТАЛ и СВОД V-мов и $$ '!S86</f>
        <v>0</v>
      </c>
      <c r="CH86" s="83">
        <f t="shared" si="166"/>
        <v>0</v>
      </c>
      <c r="CI86" s="82">
        <f>' I КВАРТАЛ'!U86+'II КВАРТАЛ '!U86+' III КВАРТАЛ '!U86+'IV КВАРТАЛ и СВОД V-мов и $$ '!U86</f>
        <v>0</v>
      </c>
      <c r="CJ86" s="82">
        <f>' I КВАРТАЛ'!V86+'II КВАРТАЛ '!V86+' III КВАРТАЛ '!V86+'IV КВАРТАЛ и СВОД V-мов и $$ '!V86</f>
        <v>0</v>
      </c>
      <c r="CK86" s="106">
        <f>' I КВАРТАЛ'!W86+'II КВАРТАЛ '!W86+' III КВАРТАЛ '!W86+'IV КВАРТАЛ и СВОД V-мов и $$ '!W86</f>
        <v>0</v>
      </c>
      <c r="CL86" s="49">
        <f>' I КВАРТАЛ'!X86+'II КВАРТАЛ '!X86+' III КВАРТАЛ '!X86+'IV КВАРТАЛ и СВОД V-мов и $$ '!X86</f>
        <v>0</v>
      </c>
      <c r="CM86" s="49">
        <f>' I КВАРТАЛ'!Y86+'II КВАРТАЛ '!Y86+' III КВАРТАЛ '!Y86+'IV КВАРТАЛ и СВОД V-мов и $$ '!Y86</f>
        <v>0</v>
      </c>
      <c r="CN86" s="83">
        <f t="shared" si="167"/>
        <v>1800</v>
      </c>
      <c r="CO86" s="82">
        <f>' I КВАРТАЛ'!AA86+'II КВАРТАЛ '!AA86+' III КВАРТАЛ '!AA86+'IV КВАРТАЛ и СВОД V-мов и $$ '!AA86</f>
        <v>219</v>
      </c>
      <c r="CP86" s="82">
        <f>' I КВАРТАЛ'!AB86+'II КВАРТАЛ '!AB86+' III КВАРТАЛ '!AB86+'IV КВАРТАЛ и СВОД V-мов и $$ '!AB86</f>
        <v>1581</v>
      </c>
      <c r="CQ86" s="106">
        <f>' I КВАРТАЛ'!AC86+'II КВАРТАЛ '!AC86+' III КВАРТАЛ '!AC86+'IV КВАРТАЛ и СВОД V-мов и $$ '!AC86</f>
        <v>1307484</v>
      </c>
      <c r="CR86" s="49">
        <f>' I КВАРТАЛ'!AD86+'II КВАРТАЛ '!AD86+' III КВАРТАЛ '!AD86+'IV КВАРТАЛ и СВОД V-мов и $$ '!AD86</f>
        <v>159077.22</v>
      </c>
      <c r="CS86" s="49">
        <f>' I КВАРТАЛ'!AE86+'II КВАРТАЛ '!AE86+' III КВАРТАЛ '!AE86+'IV КВАРТАЛ и СВОД V-мов и $$ '!AE86</f>
        <v>1148406.78</v>
      </c>
      <c r="CT86" s="83">
        <f t="shared" si="168"/>
        <v>0</v>
      </c>
      <c r="CU86" s="82">
        <f>' I КВАРТАЛ'!AG86+'II КВАРТАЛ '!AG86+' III КВАРТАЛ '!AG86+'IV КВАРТАЛ и СВОД V-мов и $$ '!AG86</f>
        <v>0</v>
      </c>
      <c r="CV86" s="82">
        <f>' I КВАРТАЛ'!AH86+'II КВАРТАЛ '!AH86+' III КВАРТАЛ '!AH86+'IV КВАРТАЛ и СВОД V-мов и $$ '!AH86</f>
        <v>0</v>
      </c>
      <c r="CW86" s="106">
        <f>' I КВАРТАЛ'!AI86+'II КВАРТАЛ '!AI86+' III КВАРТАЛ '!AI86+'IV КВАРТАЛ и СВОД V-мов и $$ '!AI86</f>
        <v>0</v>
      </c>
      <c r="CX86" s="49">
        <f>' I КВАРТАЛ'!AJ86+'II КВАРТАЛ '!AJ86+' III КВАРТАЛ '!AJ86+'IV КВАРТАЛ и СВОД V-мов и $$ '!AJ86</f>
        <v>0</v>
      </c>
      <c r="CY86" s="49">
        <f>' I КВАРТАЛ'!AK86+'II КВАРТАЛ '!AK86+' III КВАРТАЛ '!AK86+'IV КВАРТАЛ и СВОД V-мов и $$ '!AK86</f>
        <v>0</v>
      </c>
      <c r="CZ86" s="83">
        <f t="shared" si="169"/>
        <v>0</v>
      </c>
      <c r="DA86" s="82">
        <f>' I КВАРТАЛ'!AM86+'II КВАРТАЛ '!AM86+' III КВАРТАЛ '!AM86+'IV КВАРТАЛ и СВОД V-мов и $$ '!AM86</f>
        <v>0</v>
      </c>
      <c r="DB86" s="82">
        <f>' I КВАРТАЛ'!AN86+'II КВАРТАЛ '!AN86+' III КВАРТАЛ '!AN86+'IV КВАРТАЛ и СВОД V-мов и $$ '!AN86</f>
        <v>0</v>
      </c>
      <c r="DC86" s="106">
        <f>' I КВАРТАЛ'!AO86+'II КВАРТАЛ '!AO86+' III КВАРТАЛ '!AO86+'IV КВАРТАЛ и СВОД V-мов и $$ '!AO86</f>
        <v>0</v>
      </c>
      <c r="DD86" s="49">
        <f>' I КВАРТАЛ'!AP86+'II КВАРТАЛ '!AP86+' III КВАРТАЛ '!AP86+'IV КВАРТАЛ и СВОД V-мов и $$ '!AP86</f>
        <v>0</v>
      </c>
      <c r="DE86" s="49">
        <f>' I КВАРТАЛ'!AQ86+'II КВАРТАЛ '!AQ86+' III КВАРТАЛ '!AQ86+'IV КВАРТАЛ и СВОД V-мов и $$ '!AQ86</f>
        <v>0</v>
      </c>
      <c r="DF86" s="83">
        <f t="shared" si="170"/>
        <v>0</v>
      </c>
      <c r="DG86" s="82">
        <f>' I КВАРТАЛ'!AS86+'II КВАРТАЛ '!AS86+' III КВАРТАЛ '!AS86+'IV КВАРТАЛ и СВОД V-мов и $$ '!AS86</f>
        <v>0</v>
      </c>
      <c r="DH86" s="82">
        <f>' I КВАРТАЛ'!AT86+'II КВАРТАЛ '!AT86+' III КВАРТАЛ '!AT86+'IV КВАРТАЛ и СВОД V-мов и $$ '!AT86</f>
        <v>0</v>
      </c>
      <c r="DI86" s="106">
        <f>' I КВАРТАЛ'!AU86+'II КВАРТАЛ '!AU86+' III КВАРТАЛ '!AU86+'IV КВАРТАЛ и СВОД V-мов и $$ '!AU86</f>
        <v>0</v>
      </c>
      <c r="DJ86" s="49">
        <f>' I КВАРТАЛ'!AV86+'II КВАРТАЛ '!AV86+' III КВАРТАЛ '!AV86+'IV КВАРТАЛ и СВОД V-мов и $$ '!AV86</f>
        <v>0</v>
      </c>
      <c r="DK86" s="49">
        <f>' I КВАРТАЛ'!AW86+'II КВАРТАЛ '!AW86+' III КВАРТАЛ '!AW86+'IV КВАРТАЛ и СВОД V-мов и $$ '!AW86</f>
        <v>0</v>
      </c>
      <c r="DL86" s="83">
        <f t="shared" si="171"/>
        <v>0</v>
      </c>
      <c r="DM86" s="82">
        <f>' I КВАРТАЛ'!AY86+'II КВАРТАЛ '!AY86+' III КВАРТАЛ '!AY86+'IV КВАРТАЛ и СВОД V-мов и $$ '!AY86</f>
        <v>0</v>
      </c>
      <c r="DN86" s="82">
        <f>' I КВАРТАЛ'!AZ86+'II КВАРТАЛ '!AZ86+' III КВАРТАЛ '!AZ86+'IV КВАРТАЛ и СВОД V-мов и $$ '!AZ86</f>
        <v>0</v>
      </c>
      <c r="DO86" s="106">
        <f>' I КВАРТАЛ'!BA86+'II КВАРТАЛ '!BA86+' III КВАРТАЛ '!BA86+'IV КВАРТАЛ и СВОД V-мов и $$ '!BA86</f>
        <v>0</v>
      </c>
      <c r="DP86" s="49">
        <f>' I КВАРТАЛ'!BB86+'II КВАРТАЛ '!BB86+' III КВАРТАЛ '!BB86+'IV КВАРТАЛ и СВОД V-мов и $$ '!BB86</f>
        <v>0</v>
      </c>
      <c r="DQ86" s="49">
        <f>' I КВАРТАЛ'!BC86+'II КВАРТАЛ '!BC86+' III КВАРТАЛ '!BC86+'IV КВАРТАЛ и СВОД V-мов и $$ '!BC86</f>
        <v>0</v>
      </c>
      <c r="DR86" s="83">
        <f t="shared" si="172"/>
        <v>0</v>
      </c>
      <c r="DS86" s="82">
        <f>' I КВАРТАЛ'!BE86+'II КВАРТАЛ '!BE86+' III КВАРТАЛ '!BE86+'IV КВАРТАЛ и СВОД V-мов и $$ '!BE86</f>
        <v>0</v>
      </c>
      <c r="DT86" s="82">
        <f>' I КВАРТАЛ'!BF86+'II КВАРТАЛ '!BF86+' III КВАРТАЛ '!BF86+'IV КВАРТАЛ и СВОД V-мов и $$ '!BF86</f>
        <v>0</v>
      </c>
      <c r="DU86" s="106">
        <f>' I КВАРТАЛ'!BG86+'II КВАРТАЛ '!BG86+' III КВАРТАЛ '!BG86+'IV КВАРТАЛ и СВОД V-мов и $$ '!BG86</f>
        <v>0</v>
      </c>
      <c r="DV86" s="49">
        <f>' I КВАРТАЛ'!BH86+'II КВАРТАЛ '!BH86+' III КВАРТАЛ '!BH86+'IV КВАРТАЛ и СВОД V-мов и $$ '!BH86</f>
        <v>0</v>
      </c>
      <c r="DW86" s="49">
        <f>' I КВАРТАЛ'!BI86+'II КВАРТАЛ '!BI86+' III КВАРТАЛ '!BI86+'IV КВАРТАЛ и СВОД V-мов и $$ '!BI86</f>
        <v>0</v>
      </c>
      <c r="DX86" s="33"/>
      <c r="DY86" s="65">
        <f t="shared" si="158"/>
        <v>4200</v>
      </c>
      <c r="DZ86" s="90">
        <f t="shared" si="159"/>
        <v>604</v>
      </c>
      <c r="EA86" s="90">
        <f t="shared" si="160"/>
        <v>3596</v>
      </c>
      <c r="EB86" s="56">
        <f t="shared" si="173"/>
        <v>2004804</v>
      </c>
      <c r="EC86" s="49">
        <f t="shared" si="174"/>
        <v>270938.96999999997</v>
      </c>
      <c r="ED86" s="49">
        <f t="shared" si="175"/>
        <v>1733865.03</v>
      </c>
      <c r="EE86" s="107">
        <f t="shared" si="161"/>
        <v>0</v>
      </c>
      <c r="EF86" s="93">
        <f t="shared" si="190"/>
        <v>4200</v>
      </c>
      <c r="EG86" s="94">
        <f t="shared" si="191"/>
        <v>0</v>
      </c>
      <c r="EH86" s="151"/>
      <c r="EI86" s="156"/>
      <c r="EJ86" s="157"/>
      <c r="EL86" s="121"/>
      <c r="EM86" s="160"/>
    </row>
    <row r="87" spans="1:143" ht="15" x14ac:dyDescent="0.25">
      <c r="A87" s="125" t="s">
        <v>73</v>
      </c>
      <c r="B87" s="48"/>
      <c r="C87" s="11"/>
      <c r="D87" s="11"/>
      <c r="E87" s="69"/>
      <c r="F87" s="3"/>
      <c r="G87" s="3"/>
      <c r="H87" s="51">
        <f t="shared" si="186"/>
        <v>375</v>
      </c>
      <c r="I87" s="148">
        <v>73</v>
      </c>
      <c r="J87" s="148">
        <v>302</v>
      </c>
      <c r="K87" s="137">
        <f t="shared" si="201"/>
        <v>35431.86</v>
      </c>
      <c r="L87" s="3">
        <v>6897.4</v>
      </c>
      <c r="M87" s="3">
        <v>28534.46</v>
      </c>
      <c r="N87" s="48"/>
      <c r="O87" s="3"/>
      <c r="P87" s="3"/>
      <c r="Q87" s="69"/>
      <c r="R87" s="3"/>
      <c r="S87" s="3"/>
      <c r="T87" s="48"/>
      <c r="U87" s="11"/>
      <c r="V87" s="11"/>
      <c r="W87" s="69"/>
      <c r="X87" s="3"/>
      <c r="Y87" s="3"/>
      <c r="Z87" s="51">
        <f t="shared" si="187"/>
        <v>2673</v>
      </c>
      <c r="AA87" s="148">
        <v>146</v>
      </c>
      <c r="AB87" s="148">
        <v>2527</v>
      </c>
      <c r="AC87" s="137">
        <f t="shared" si="202"/>
        <v>2383124.4899999998</v>
      </c>
      <c r="AD87" s="3">
        <v>130166.92</v>
      </c>
      <c r="AE87" s="3">
        <v>2252957.5699999998</v>
      </c>
      <c r="AF87" s="48"/>
      <c r="AG87" s="3"/>
      <c r="AH87" s="3"/>
      <c r="AI87" s="69"/>
      <c r="AJ87" s="3"/>
      <c r="AK87" s="3"/>
      <c r="AL87" s="48"/>
      <c r="AM87" s="3"/>
      <c r="AN87" s="3"/>
      <c r="AO87" s="69"/>
      <c r="AP87" s="3"/>
      <c r="AQ87" s="3"/>
      <c r="AR87" s="48"/>
      <c r="AS87" s="11"/>
      <c r="AT87" s="11"/>
      <c r="AU87" s="69"/>
      <c r="AV87" s="3"/>
      <c r="AW87" s="3"/>
      <c r="AX87" s="48"/>
      <c r="AY87" s="11"/>
      <c r="AZ87" s="11"/>
      <c r="BA87" s="69"/>
      <c r="BB87" s="3"/>
      <c r="BC87" s="3"/>
      <c r="BD87" s="51">
        <f t="shared" si="162"/>
        <v>132</v>
      </c>
      <c r="BE87" s="31">
        <v>5</v>
      </c>
      <c r="BF87" s="31">
        <v>127</v>
      </c>
      <c r="BG87" s="137">
        <f t="shared" ref="BG87" si="203">BH87+BI87</f>
        <v>80184.72</v>
      </c>
      <c r="BH87" s="3">
        <v>3037.3</v>
      </c>
      <c r="BI87" s="3">
        <v>77147.42</v>
      </c>
      <c r="BK87" s="55">
        <f t="shared" si="156"/>
        <v>2498741.0699999998</v>
      </c>
      <c r="BL87" s="58">
        <f>' I КВАРТАЛ'!BK87+'II КВАРТАЛ '!BK87+' III КВАРТАЛ '!BK87+'IV КВАРТАЛ и СВОД V-мов и $$ '!BK87</f>
        <v>10009939.800000001</v>
      </c>
      <c r="BM87" s="99">
        <v>10009939.799999999</v>
      </c>
      <c r="BN87" s="99">
        <f t="shared" si="157"/>
        <v>0</v>
      </c>
      <c r="BO87" s="99"/>
      <c r="BP87" s="83">
        <f t="shared" si="189"/>
        <v>0</v>
      </c>
      <c r="BQ87" s="82">
        <f>' I КВАРТАЛ'!C87+'II КВАРТАЛ '!C87+' III КВАРТАЛ '!C87+'IV КВАРТАЛ и СВОД V-мов и $$ '!C87</f>
        <v>0</v>
      </c>
      <c r="BR87" s="82">
        <f>' I КВАРТАЛ'!D87+'II КВАРТАЛ '!D87+' III КВАРТАЛ '!D87+'IV КВАРТАЛ и СВОД V-мов и $$ '!D87</f>
        <v>0</v>
      </c>
      <c r="BS87" s="106">
        <f>' I КВАРТАЛ'!E87+'II КВАРТАЛ '!E87+' III КВАРТАЛ '!E87+'IV КВАРТАЛ и СВОД V-мов и $$ '!E87</f>
        <v>0</v>
      </c>
      <c r="BT87" s="49">
        <f>' I КВАРТАЛ'!F87+'II КВАРТАЛ '!F87+' III КВАРТАЛ '!F87+'IV КВАРТАЛ и СВОД V-мов и $$ '!F87</f>
        <v>0</v>
      </c>
      <c r="BU87" s="49">
        <f>' I КВАРТАЛ'!G87+'II КВАРТАЛ '!G87+' III КВАРТАЛ '!G87+'IV КВАРТАЛ и СВОД V-мов и $$ '!G87</f>
        <v>0</v>
      </c>
      <c r="BV87" s="83">
        <f t="shared" si="164"/>
        <v>1500</v>
      </c>
      <c r="BW87" s="82">
        <f>' I КВАРТАЛ'!I87+'II КВАРТАЛ '!I87+' III КВАРТАЛ '!I87+'IV КВАРТАЛ и СВОД V-мов и $$ '!I87</f>
        <v>296</v>
      </c>
      <c r="BX87" s="82">
        <f>' I КВАРТАЛ'!J87+'II КВАРТАЛ '!J87+' III КВАРТАЛ '!J87+'IV КВАРТАЛ и СВОД V-мов и $$ '!J87</f>
        <v>1204</v>
      </c>
      <c r="BY87" s="106">
        <f>' I КВАРТАЛ'!K87+'II КВАРТАЛ '!K87+' III КВАРТАЛ '!K87+'IV КВАРТАЛ и СВОД V-мов и $$ '!K87</f>
        <v>141727.44</v>
      </c>
      <c r="BZ87" s="49">
        <f>' I КВАРТАЛ'!L87+'II КВАРТАЛ '!L87+' III КВАРТАЛ '!L87+'IV КВАРТАЛ и СВОД V-мов и $$ '!L87</f>
        <v>27967.54</v>
      </c>
      <c r="CA87" s="49">
        <f>' I КВАРТАЛ'!M87+'II КВАРТАЛ '!M87+' III КВАРТАЛ '!M87+'IV КВАРТАЛ и СВОД V-мов и $$ '!M87</f>
        <v>113759.9</v>
      </c>
      <c r="CB87" s="83">
        <f t="shared" si="165"/>
        <v>0</v>
      </c>
      <c r="CC87" s="82">
        <f>' I КВАРТАЛ'!O87+'II КВАРТАЛ '!O87+' III КВАРТАЛ '!O87+'IV КВАРТАЛ и СВОД V-мов и $$ '!O87</f>
        <v>0</v>
      </c>
      <c r="CD87" s="82">
        <f>' I КВАРТАЛ'!P87+'II КВАРТАЛ '!P87+' III КВАРТАЛ '!P87+'IV КВАРТАЛ и СВОД V-мов и $$ '!P87</f>
        <v>0</v>
      </c>
      <c r="CE87" s="106">
        <f>' I КВАРТАЛ'!Q87+'II КВАРТАЛ '!Q87+' III КВАРТАЛ '!Q87+'IV КВАРТАЛ и СВОД V-мов и $$ '!Q87</f>
        <v>0</v>
      </c>
      <c r="CF87" s="49">
        <f>' I КВАРТАЛ'!R87+'II КВАРТАЛ '!R87+' III КВАРТАЛ '!R87+'IV КВАРТАЛ и СВОД V-мов и $$ '!R87</f>
        <v>0</v>
      </c>
      <c r="CG87" s="49">
        <f>' I КВАРТАЛ'!S87+'II КВАРТАЛ '!S87+' III КВАРТАЛ '!S87+'IV КВАРТАЛ и СВОД V-мов и $$ '!S87</f>
        <v>0</v>
      </c>
      <c r="CH87" s="83">
        <f t="shared" si="166"/>
        <v>0</v>
      </c>
      <c r="CI87" s="82">
        <f>' I КВАРТАЛ'!U87+'II КВАРТАЛ '!U87+' III КВАРТАЛ '!U87+'IV КВАРТАЛ и СВОД V-мов и $$ '!U87</f>
        <v>0</v>
      </c>
      <c r="CJ87" s="82">
        <f>' I КВАРТАЛ'!V87+'II КВАРТАЛ '!V87+' III КВАРТАЛ '!V87+'IV КВАРТАЛ и СВОД V-мов и $$ '!V87</f>
        <v>0</v>
      </c>
      <c r="CK87" s="106">
        <f>' I КВАРТАЛ'!W87+'II КВАРТАЛ '!W87+' III КВАРТАЛ '!W87+'IV КВАРТАЛ и СВОД V-мов и $$ '!W87</f>
        <v>0</v>
      </c>
      <c r="CL87" s="49">
        <f>' I КВАРТАЛ'!X87+'II КВАРТАЛ '!X87+' III КВАРТАЛ '!X87+'IV КВАРТАЛ и СВОД V-мов и $$ '!X87</f>
        <v>0</v>
      </c>
      <c r="CM87" s="49">
        <f>' I КВАРТАЛ'!Y87+'II КВАРТАЛ '!Y87+' III КВАРТАЛ '!Y87+'IV КВАРТАЛ и СВОД V-мов и $$ '!Y87</f>
        <v>0</v>
      </c>
      <c r="CN87" s="83">
        <f t="shared" si="167"/>
        <v>10700</v>
      </c>
      <c r="CO87" s="82">
        <f>' I КВАРТАЛ'!AA87+'II КВАРТАЛ '!AA87+' III КВАРТАЛ '!AA87+'IV КВАРТАЛ и СВОД V-мов и $$ '!AA87</f>
        <v>684</v>
      </c>
      <c r="CP87" s="82">
        <f>' I КВАРТАЛ'!AB87+'II КВАРТАЛ '!AB87+' III КВАРТАЛ '!AB87+'IV КВАРТАЛ и СВОД V-мов и $$ '!AB87</f>
        <v>10016</v>
      </c>
      <c r="CQ87" s="106">
        <f>' I КВАРТАЛ'!AC87+'II КВАРТАЛ '!AC87+' III КВАРТАЛ '!AC87+'IV КВАРТАЛ и СВОД V-мов и $$ '!AC87</f>
        <v>9540183.9600000009</v>
      </c>
      <c r="CR87" s="49">
        <f>' I КВАРТАЛ'!AD87+'II КВАРТАЛ '!AD87+' III КВАРТАЛ '!AD87+'IV КВАРТАЛ и СВОД V-мов и $$ '!AD87</f>
        <v>609860.08000000007</v>
      </c>
      <c r="CS87" s="49">
        <f>' I КВАРТАЛ'!AE87+'II КВАРТАЛ '!AE87+' III КВАРТАЛ '!AE87+'IV КВАРТАЛ и СВОД V-мов и $$ '!AE87</f>
        <v>8930323.8800000008</v>
      </c>
      <c r="CT87" s="83">
        <f t="shared" si="168"/>
        <v>0</v>
      </c>
      <c r="CU87" s="82">
        <f>' I КВАРТАЛ'!AG87+'II КВАРТАЛ '!AG87+' III КВАРТАЛ '!AG87+'IV КВАРТАЛ и СВОД V-мов и $$ '!AG87</f>
        <v>0</v>
      </c>
      <c r="CV87" s="82">
        <f>' I КВАРТАЛ'!AH87+'II КВАРТАЛ '!AH87+' III КВАРТАЛ '!AH87+'IV КВАРТАЛ и СВОД V-мов и $$ '!AH87</f>
        <v>0</v>
      </c>
      <c r="CW87" s="106">
        <f>' I КВАРТАЛ'!AI87+'II КВАРТАЛ '!AI87+' III КВАРТАЛ '!AI87+'IV КВАРТАЛ и СВОД V-мов и $$ '!AI87</f>
        <v>0</v>
      </c>
      <c r="CX87" s="49">
        <f>' I КВАРТАЛ'!AJ87+'II КВАРТАЛ '!AJ87+' III КВАРТАЛ '!AJ87+'IV КВАРТАЛ и СВОД V-мов и $$ '!AJ87</f>
        <v>0</v>
      </c>
      <c r="CY87" s="49">
        <f>' I КВАРТАЛ'!AK87+'II КВАРТАЛ '!AK87+' III КВАРТАЛ '!AK87+'IV КВАРТАЛ и СВОД V-мов и $$ '!AK87</f>
        <v>0</v>
      </c>
      <c r="CZ87" s="83">
        <f t="shared" si="169"/>
        <v>0</v>
      </c>
      <c r="DA87" s="82">
        <f>' I КВАРТАЛ'!AM87+'II КВАРТАЛ '!AM87+' III КВАРТАЛ '!AM87+'IV КВАРТАЛ и СВОД V-мов и $$ '!AM87</f>
        <v>0</v>
      </c>
      <c r="DB87" s="82">
        <f>' I КВАРТАЛ'!AN87+'II КВАРТАЛ '!AN87+' III КВАРТАЛ '!AN87+'IV КВАРТАЛ и СВОД V-мов и $$ '!AN87</f>
        <v>0</v>
      </c>
      <c r="DC87" s="106">
        <f>' I КВАРТАЛ'!AO87+'II КВАРТАЛ '!AO87+' III КВАРТАЛ '!AO87+'IV КВАРТАЛ и СВОД V-мов и $$ '!AO87</f>
        <v>0</v>
      </c>
      <c r="DD87" s="49">
        <f>' I КВАРТАЛ'!AP87+'II КВАРТАЛ '!AP87+' III КВАРТАЛ '!AP87+'IV КВАРТАЛ и СВОД V-мов и $$ '!AP87</f>
        <v>0</v>
      </c>
      <c r="DE87" s="49">
        <f>' I КВАРТАЛ'!AQ87+'II КВАРТАЛ '!AQ87+' III КВАРТАЛ '!AQ87+'IV КВАРТАЛ и СВОД V-мов и $$ '!AQ87</f>
        <v>0</v>
      </c>
      <c r="DF87" s="83">
        <f t="shared" si="170"/>
        <v>0</v>
      </c>
      <c r="DG87" s="82">
        <f>' I КВАРТАЛ'!AS87+'II КВАРТАЛ '!AS87+' III КВАРТАЛ '!AS87+'IV КВАРТАЛ и СВОД V-мов и $$ '!AS87</f>
        <v>0</v>
      </c>
      <c r="DH87" s="82">
        <f>' I КВАРТАЛ'!AT87+'II КВАРТАЛ '!AT87+' III КВАРТАЛ '!AT87+'IV КВАРТАЛ и СВОД V-мов и $$ '!AT87</f>
        <v>0</v>
      </c>
      <c r="DI87" s="106">
        <f>' I КВАРТАЛ'!AU87+'II КВАРТАЛ '!AU87+' III КВАРТАЛ '!AU87+'IV КВАРТАЛ и СВОД V-мов и $$ '!AU87</f>
        <v>0</v>
      </c>
      <c r="DJ87" s="49">
        <f>' I КВАРТАЛ'!AV87+'II КВАРТАЛ '!AV87+' III КВАРТАЛ '!AV87+'IV КВАРТАЛ и СВОД V-мов и $$ '!AV87</f>
        <v>0</v>
      </c>
      <c r="DK87" s="49">
        <f>' I КВАРТАЛ'!AW87+'II КВАРТАЛ '!AW87+' III КВАРТАЛ '!AW87+'IV КВАРТАЛ и СВОД V-мов и $$ '!AW87</f>
        <v>0</v>
      </c>
      <c r="DL87" s="83">
        <f t="shared" si="171"/>
        <v>0</v>
      </c>
      <c r="DM87" s="82">
        <f>' I КВАРТАЛ'!AY87+'II КВАРТАЛ '!AY87+' III КВАРТАЛ '!AY87+'IV КВАРТАЛ и СВОД V-мов и $$ '!AY87</f>
        <v>0</v>
      </c>
      <c r="DN87" s="82">
        <f>' I КВАРТАЛ'!AZ87+'II КВАРТАЛ '!AZ87+' III КВАРТАЛ '!AZ87+'IV КВАРТАЛ и СВОД V-мов и $$ '!AZ87</f>
        <v>0</v>
      </c>
      <c r="DO87" s="106">
        <f>' I КВАРТАЛ'!BA87+'II КВАРТАЛ '!BA87+' III КВАРТАЛ '!BA87+'IV КВАРТАЛ и СВОД V-мов и $$ '!BA87</f>
        <v>0</v>
      </c>
      <c r="DP87" s="49">
        <f>' I КВАРТАЛ'!BB87+'II КВАРТАЛ '!BB87+' III КВАРТАЛ '!BB87+'IV КВАРТАЛ и СВОД V-мов и $$ '!BB87</f>
        <v>0</v>
      </c>
      <c r="DQ87" s="49">
        <f>' I КВАРТАЛ'!BC87+'II КВАРТАЛ '!BC87+' III КВАРТАЛ '!BC87+'IV КВАРТАЛ и СВОД V-мов и $$ '!BC87</f>
        <v>0</v>
      </c>
      <c r="DR87" s="83">
        <f t="shared" si="172"/>
        <v>540</v>
      </c>
      <c r="DS87" s="82">
        <f>' I КВАРТАЛ'!BE87+'II КВАРТАЛ '!BE87+' III КВАРТАЛ '!BE87+'IV КВАРТАЛ и СВОД V-мов и $$ '!BE87</f>
        <v>22</v>
      </c>
      <c r="DT87" s="82">
        <f>' I КВАРТАЛ'!BF87+'II КВАРТАЛ '!BF87+' III КВАРТАЛ '!BF87+'IV КВАРТАЛ и СВОД V-мов и $$ '!BF87</f>
        <v>518</v>
      </c>
      <c r="DU87" s="106">
        <f>' I КВАРТАЛ'!BG87+'II КВАРТАЛ '!BG87+' III КВАРТАЛ '!BG87+'IV КВАРТАЛ и СВОД V-мов и $$ '!BG87</f>
        <v>328028.40000000002</v>
      </c>
      <c r="DV87" s="49">
        <f>' I КВАРТАЛ'!BH87+'II КВАРТАЛ '!BH87+' III КВАРТАЛ '!BH87+'IV КВАРТАЛ и СВОД V-мов и $$ '!BH87</f>
        <v>13364.119999999999</v>
      </c>
      <c r="DW87" s="49">
        <f>' I КВАРТАЛ'!BI87+'II КВАРТАЛ '!BI87+' III КВАРТАЛ '!BI87+'IV КВАРТАЛ и СВОД V-мов и $$ '!BI87</f>
        <v>314664.27999999997</v>
      </c>
      <c r="DX87" s="33"/>
      <c r="DY87" s="65">
        <f t="shared" si="158"/>
        <v>12740</v>
      </c>
      <c r="DZ87" s="90">
        <f t="shared" si="159"/>
        <v>1002</v>
      </c>
      <c r="EA87" s="90">
        <f t="shared" si="160"/>
        <v>11738</v>
      </c>
      <c r="EB87" s="56">
        <f t="shared" si="173"/>
        <v>10009939.800000001</v>
      </c>
      <c r="EC87" s="49">
        <f t="shared" si="174"/>
        <v>651191.74000000011</v>
      </c>
      <c r="ED87" s="49">
        <f t="shared" si="175"/>
        <v>9358748.0600000005</v>
      </c>
      <c r="EE87" s="107">
        <f t="shared" si="161"/>
        <v>0</v>
      </c>
      <c r="EF87" s="93">
        <f t="shared" si="190"/>
        <v>12740</v>
      </c>
      <c r="EG87" s="94">
        <f t="shared" si="191"/>
        <v>0</v>
      </c>
      <c r="EH87" s="151"/>
      <c r="EI87" s="152"/>
      <c r="EJ87" s="151"/>
    </row>
    <row r="88" spans="1:143" ht="15" x14ac:dyDescent="0.25">
      <c r="A88" s="125" t="s">
        <v>74</v>
      </c>
      <c r="B88" s="48"/>
      <c r="C88" s="11"/>
      <c r="D88" s="11"/>
      <c r="E88" s="69"/>
      <c r="F88" s="3"/>
      <c r="G88" s="3"/>
      <c r="H88" s="48"/>
      <c r="I88" s="11"/>
      <c r="J88" s="11"/>
      <c r="K88" s="69"/>
      <c r="L88" s="3"/>
      <c r="M88" s="3"/>
      <c r="N88" s="48"/>
      <c r="O88" s="3"/>
      <c r="P88" s="3"/>
      <c r="Q88" s="69"/>
      <c r="R88" s="3"/>
      <c r="S88" s="3"/>
      <c r="T88" s="48"/>
      <c r="U88" s="11"/>
      <c r="V88" s="11"/>
      <c r="W88" s="69"/>
      <c r="X88" s="3"/>
      <c r="Y88" s="3"/>
      <c r="Z88" s="48"/>
      <c r="AA88" s="11"/>
      <c r="AB88" s="11"/>
      <c r="AC88" s="69"/>
      <c r="AD88" s="3"/>
      <c r="AE88" s="3"/>
      <c r="AF88" s="48"/>
      <c r="AG88" s="3"/>
      <c r="AH88" s="3"/>
      <c r="AI88" s="69"/>
      <c r="AJ88" s="3"/>
      <c r="AK88" s="3"/>
      <c r="AL88" s="48"/>
      <c r="AM88" s="3"/>
      <c r="AN88" s="3"/>
      <c r="AO88" s="69"/>
      <c r="AP88" s="3"/>
      <c r="AQ88" s="3"/>
      <c r="AR88" s="51">
        <f t="shared" ref="AR88:AR89" si="204">AS88+AT88</f>
        <v>156</v>
      </c>
      <c r="AS88" s="11">
        <v>48</v>
      </c>
      <c r="AT88" s="11">
        <v>108</v>
      </c>
      <c r="AU88" s="137">
        <f t="shared" ref="AU88:AU89" si="205">AV88+AW88</f>
        <v>3475384.9899999998</v>
      </c>
      <c r="AV88" s="3">
        <v>1069349.23</v>
      </c>
      <c r="AW88" s="3">
        <v>2406035.7599999998</v>
      </c>
      <c r="AX88" s="48"/>
      <c r="AY88" s="11"/>
      <c r="AZ88" s="11"/>
      <c r="BA88" s="69"/>
      <c r="BB88" s="3"/>
      <c r="BC88" s="3"/>
      <c r="BD88" s="51"/>
      <c r="BE88" s="31"/>
      <c r="BF88" s="31"/>
      <c r="BG88" s="53"/>
      <c r="BH88" s="3"/>
      <c r="BI88" s="3"/>
      <c r="BK88" s="55">
        <f t="shared" si="156"/>
        <v>3475384.9899999998</v>
      </c>
      <c r="BL88" s="58">
        <f>' I КВАРТАЛ'!BK88+'II КВАРТАЛ '!BK88+' III КВАРТАЛ '!BK88+'IV КВАРТАЛ и СВОД V-мов и $$ '!BK88</f>
        <v>13366865.35</v>
      </c>
      <c r="BM88" s="99">
        <v>13366865.36097024</v>
      </c>
      <c r="BN88" s="99">
        <f t="shared" si="157"/>
        <v>-1.0970240458846092E-2</v>
      </c>
      <c r="BO88" s="99"/>
      <c r="BP88" s="83">
        <f t="shared" si="189"/>
        <v>0</v>
      </c>
      <c r="BQ88" s="82">
        <f>' I КВАРТАЛ'!C88+'II КВАРТАЛ '!C88+' III КВАРТАЛ '!C88+'IV КВАРТАЛ и СВОД V-мов и $$ '!C88</f>
        <v>0</v>
      </c>
      <c r="BR88" s="82">
        <f>' I КВАРТАЛ'!D88+'II КВАРТАЛ '!D88+' III КВАРТАЛ '!D88+'IV КВАРТАЛ и СВОД V-мов и $$ '!D88</f>
        <v>0</v>
      </c>
      <c r="BS88" s="106">
        <f>' I КВАРТАЛ'!E88+'II КВАРТАЛ '!E88+' III КВАРТАЛ '!E88+'IV КВАРТАЛ и СВОД V-мов и $$ '!E88</f>
        <v>0</v>
      </c>
      <c r="BT88" s="49">
        <f>' I КВАРТАЛ'!F88+'II КВАРТАЛ '!F88+' III КВАРТАЛ '!F88+'IV КВАРТАЛ и СВОД V-мов и $$ '!F88</f>
        <v>0</v>
      </c>
      <c r="BU88" s="49">
        <f>' I КВАРТАЛ'!G88+'II КВАРТАЛ '!G88+' III КВАРТАЛ '!G88+'IV КВАРТАЛ и СВОД V-мов и $$ '!G88</f>
        <v>0</v>
      </c>
      <c r="BV88" s="83">
        <f t="shared" si="164"/>
        <v>0</v>
      </c>
      <c r="BW88" s="82">
        <f>' I КВАРТАЛ'!I88+'II КВАРТАЛ '!I88+' III КВАРТАЛ '!I88+'IV КВАРТАЛ и СВОД V-мов и $$ '!I88</f>
        <v>0</v>
      </c>
      <c r="BX88" s="82">
        <f>' I КВАРТАЛ'!J88+'II КВАРТАЛ '!J88+' III КВАРТАЛ '!J88+'IV КВАРТАЛ и СВОД V-мов и $$ '!J88</f>
        <v>0</v>
      </c>
      <c r="BY88" s="106">
        <f>' I КВАРТАЛ'!K88+'II КВАРТАЛ '!K88+' III КВАРТАЛ '!K88+'IV КВАРТАЛ и СВОД V-мов и $$ '!K88</f>
        <v>0</v>
      </c>
      <c r="BZ88" s="49">
        <f>' I КВАРТАЛ'!L88+'II КВАРТАЛ '!L88+' III КВАРТАЛ '!L88+'IV КВАРТАЛ и СВОД V-мов и $$ '!L88</f>
        <v>0</v>
      </c>
      <c r="CA88" s="49">
        <f>' I КВАРТАЛ'!M88+'II КВАРТАЛ '!M88+' III КВАРТАЛ '!M88+'IV КВАРТАЛ и СВОД V-мов и $$ '!M88</f>
        <v>0</v>
      </c>
      <c r="CB88" s="83">
        <f t="shared" si="165"/>
        <v>0</v>
      </c>
      <c r="CC88" s="82">
        <f>' I КВАРТАЛ'!O88+'II КВАРТАЛ '!O88+' III КВАРТАЛ '!O88+'IV КВАРТАЛ и СВОД V-мов и $$ '!O88</f>
        <v>0</v>
      </c>
      <c r="CD88" s="82">
        <f>' I КВАРТАЛ'!P88+'II КВАРТАЛ '!P88+' III КВАРТАЛ '!P88+'IV КВАРТАЛ и СВОД V-мов и $$ '!P88</f>
        <v>0</v>
      </c>
      <c r="CE88" s="106">
        <f>' I КВАРТАЛ'!Q88+'II КВАРТАЛ '!Q88+' III КВАРТАЛ '!Q88+'IV КВАРТАЛ и СВОД V-мов и $$ '!Q88</f>
        <v>0</v>
      </c>
      <c r="CF88" s="49">
        <f>' I КВАРТАЛ'!R88+'II КВАРТАЛ '!R88+' III КВАРТАЛ '!R88+'IV КВАРТАЛ и СВОД V-мов и $$ '!R88</f>
        <v>0</v>
      </c>
      <c r="CG88" s="49">
        <f>' I КВАРТАЛ'!S88+'II КВАРТАЛ '!S88+' III КВАРТАЛ '!S88+'IV КВАРТАЛ и СВОД V-мов и $$ '!S88</f>
        <v>0</v>
      </c>
      <c r="CH88" s="83">
        <f t="shared" si="166"/>
        <v>0</v>
      </c>
      <c r="CI88" s="82">
        <f>' I КВАРТАЛ'!U88+'II КВАРТАЛ '!U88+' III КВАРТАЛ '!U88+'IV КВАРТАЛ и СВОД V-мов и $$ '!U88</f>
        <v>0</v>
      </c>
      <c r="CJ88" s="82">
        <f>' I КВАРТАЛ'!V88+'II КВАРТАЛ '!V88+' III КВАРТАЛ '!V88+'IV КВАРТАЛ и СВОД V-мов и $$ '!V88</f>
        <v>0</v>
      </c>
      <c r="CK88" s="106">
        <f>' I КВАРТАЛ'!W88+'II КВАРТАЛ '!W88+' III КВАРТАЛ '!W88+'IV КВАРТАЛ и СВОД V-мов и $$ '!W88</f>
        <v>0</v>
      </c>
      <c r="CL88" s="49">
        <f>' I КВАРТАЛ'!X88+'II КВАРТАЛ '!X88+' III КВАРТАЛ '!X88+'IV КВАРТАЛ и СВОД V-мов и $$ '!X88</f>
        <v>0</v>
      </c>
      <c r="CM88" s="49">
        <f>' I КВАРТАЛ'!Y88+'II КВАРТАЛ '!Y88+' III КВАРТАЛ '!Y88+'IV КВАРТАЛ и СВОД V-мов и $$ '!Y88</f>
        <v>0</v>
      </c>
      <c r="CN88" s="83">
        <f t="shared" si="167"/>
        <v>0</v>
      </c>
      <c r="CO88" s="82">
        <f>' I КВАРТАЛ'!AA88+'II КВАРТАЛ '!AA88+' III КВАРТАЛ '!AA88+'IV КВАРТАЛ и СВОД V-мов и $$ '!AA88</f>
        <v>0</v>
      </c>
      <c r="CP88" s="82">
        <f>' I КВАРТАЛ'!AB88+'II КВАРТАЛ '!AB88+' III КВАРТАЛ '!AB88+'IV КВАРТАЛ и СВОД V-мов и $$ '!AB88</f>
        <v>0</v>
      </c>
      <c r="CQ88" s="106">
        <f>' I КВАРТАЛ'!AC88+'II КВАРТАЛ '!AC88+' III КВАРТАЛ '!AC88+'IV КВАРТАЛ и СВОД V-мов и $$ '!AC88</f>
        <v>0</v>
      </c>
      <c r="CR88" s="49">
        <f>' I КВАРТАЛ'!AD88+'II КВАРТАЛ '!AD88+' III КВАРТАЛ '!AD88+'IV КВАРТАЛ и СВОД V-мов и $$ '!AD88</f>
        <v>0</v>
      </c>
      <c r="CS88" s="49">
        <f>' I КВАРТАЛ'!AE88+'II КВАРТАЛ '!AE88+' III КВАРТАЛ '!AE88+'IV КВАРТАЛ и СВОД V-мов и $$ '!AE88</f>
        <v>0</v>
      </c>
      <c r="CT88" s="83">
        <f t="shared" si="168"/>
        <v>0</v>
      </c>
      <c r="CU88" s="82">
        <f>' I КВАРТАЛ'!AG88+'II КВАРТАЛ '!AG88+' III КВАРТАЛ '!AG88+'IV КВАРТАЛ и СВОД V-мов и $$ '!AG88</f>
        <v>0</v>
      </c>
      <c r="CV88" s="82">
        <f>' I КВАРТАЛ'!AH88+'II КВАРТАЛ '!AH88+' III КВАРТАЛ '!AH88+'IV КВАРТАЛ и СВОД V-мов и $$ '!AH88</f>
        <v>0</v>
      </c>
      <c r="CW88" s="106">
        <f>' I КВАРТАЛ'!AI88+'II КВАРТАЛ '!AI88+' III КВАРТАЛ '!AI88+'IV КВАРТАЛ и СВОД V-мов и $$ '!AI88</f>
        <v>0</v>
      </c>
      <c r="CX88" s="49">
        <f>' I КВАРТАЛ'!AJ88+'II КВАРТАЛ '!AJ88+' III КВАРТАЛ '!AJ88+'IV КВАРТАЛ и СВОД V-мов и $$ '!AJ88</f>
        <v>0</v>
      </c>
      <c r="CY88" s="49">
        <f>' I КВАРТАЛ'!AK88+'II КВАРТАЛ '!AK88+' III КВАРТАЛ '!AK88+'IV КВАРТАЛ и СВОД V-мов и $$ '!AK88</f>
        <v>0</v>
      </c>
      <c r="CZ88" s="83">
        <f t="shared" si="169"/>
        <v>0</v>
      </c>
      <c r="DA88" s="82">
        <f>' I КВАРТАЛ'!AM88+'II КВАРТАЛ '!AM88+' III КВАРТАЛ '!AM88+'IV КВАРТАЛ и СВОД V-мов и $$ '!AM88</f>
        <v>0</v>
      </c>
      <c r="DB88" s="82">
        <f>' I КВАРТАЛ'!AN88+'II КВАРТАЛ '!AN88+' III КВАРТАЛ '!AN88+'IV КВАРТАЛ и СВОД V-мов и $$ '!AN88</f>
        <v>0</v>
      </c>
      <c r="DC88" s="106">
        <f>' I КВАРТАЛ'!AO88+'II КВАРТАЛ '!AO88+' III КВАРТАЛ '!AO88+'IV КВАРТАЛ и СВОД V-мов и $$ '!AO88</f>
        <v>0</v>
      </c>
      <c r="DD88" s="49">
        <f>' I КВАРТАЛ'!AP88+'II КВАРТАЛ '!AP88+' III КВАРТАЛ '!AP88+'IV КВАРТАЛ и СВОД V-мов и $$ '!AP88</f>
        <v>0</v>
      </c>
      <c r="DE88" s="49">
        <f>' I КВАРТАЛ'!AQ88+'II КВАРТАЛ '!AQ88+' III КВАРТАЛ '!AQ88+'IV КВАРТАЛ и СВОД V-мов и $$ '!AQ88</f>
        <v>0</v>
      </c>
      <c r="DF88" s="83">
        <f t="shared" si="170"/>
        <v>600</v>
      </c>
      <c r="DG88" s="82">
        <f>' I КВАРТАЛ'!AS88+'II КВАРТАЛ '!AS88+' III КВАРТАЛ '!AS88+'IV КВАРТАЛ и СВОД V-мов и $$ '!AS88</f>
        <v>184</v>
      </c>
      <c r="DH88" s="82">
        <f>' I КВАРТАЛ'!AT88+'II КВАРТАЛ '!AT88+' III КВАРТАЛ '!AT88+'IV КВАРТАЛ и СВОД V-мов и $$ '!AT88</f>
        <v>416</v>
      </c>
      <c r="DI88" s="106">
        <f>' I КВАРТАЛ'!AU88+'II КВАРТАЛ '!AU88+' III КВАРТАЛ '!AU88+'IV КВАРТАЛ и СВОД V-мов и $$ '!AU88</f>
        <v>13366865.35</v>
      </c>
      <c r="DJ88" s="49">
        <f>' I КВАРТАЛ'!AV88+'II КВАРТАЛ '!AV88+' III КВАРТАЛ '!AV88+'IV КВАРТАЛ и СВОД V-мов и $$ '!AV88</f>
        <v>4099172.05</v>
      </c>
      <c r="DK88" s="49">
        <f>' I КВАРТАЛ'!AW88+'II КВАРТАЛ '!AW88+' III КВАРТАЛ '!AW88+'IV КВАРТАЛ и СВОД V-мов и $$ '!AW88</f>
        <v>9267693.2999999989</v>
      </c>
      <c r="DL88" s="83">
        <f t="shared" si="171"/>
        <v>0</v>
      </c>
      <c r="DM88" s="82">
        <f>' I КВАРТАЛ'!AY88+'II КВАРТАЛ '!AY88+' III КВАРТАЛ '!AY88+'IV КВАРТАЛ и СВОД V-мов и $$ '!AY88</f>
        <v>0</v>
      </c>
      <c r="DN88" s="82">
        <f>' I КВАРТАЛ'!AZ88+'II КВАРТАЛ '!AZ88+' III КВАРТАЛ '!AZ88+'IV КВАРТАЛ и СВОД V-мов и $$ '!AZ88</f>
        <v>0</v>
      </c>
      <c r="DO88" s="106">
        <f>' I КВАРТАЛ'!BA88+'II КВАРТАЛ '!BA88+' III КВАРТАЛ '!BA88+'IV КВАРТАЛ и СВОД V-мов и $$ '!BA88</f>
        <v>0</v>
      </c>
      <c r="DP88" s="49">
        <f>' I КВАРТАЛ'!BB88+'II КВАРТАЛ '!BB88+' III КВАРТАЛ '!BB88+'IV КВАРТАЛ и СВОД V-мов и $$ '!BB88</f>
        <v>0</v>
      </c>
      <c r="DQ88" s="49">
        <f>' I КВАРТАЛ'!BC88+'II КВАРТАЛ '!BC88+' III КВАРТАЛ '!BC88+'IV КВАРТАЛ и СВОД V-мов и $$ '!BC88</f>
        <v>0</v>
      </c>
      <c r="DR88" s="83">
        <f t="shared" si="172"/>
        <v>0</v>
      </c>
      <c r="DS88" s="82">
        <f>' I КВАРТАЛ'!BE88+'II КВАРТАЛ '!BE88+' III КВАРТАЛ '!BE88+'IV КВАРТАЛ и СВОД V-мов и $$ '!BE88</f>
        <v>0</v>
      </c>
      <c r="DT88" s="82">
        <f>' I КВАРТАЛ'!BF88+'II КВАРТАЛ '!BF88+' III КВАРТАЛ '!BF88+'IV КВАРТАЛ и СВОД V-мов и $$ '!BF88</f>
        <v>0</v>
      </c>
      <c r="DU88" s="106">
        <f>' I КВАРТАЛ'!BG88+'II КВАРТАЛ '!BG88+' III КВАРТАЛ '!BG88+'IV КВАРТАЛ и СВОД V-мов и $$ '!BG88</f>
        <v>0</v>
      </c>
      <c r="DV88" s="49">
        <f>' I КВАРТАЛ'!BH88+'II КВАРТАЛ '!BH88+' III КВАРТАЛ '!BH88+'IV КВАРТАЛ и СВОД V-мов и $$ '!BH88</f>
        <v>0</v>
      </c>
      <c r="DW88" s="49">
        <f>' I КВАРТАЛ'!BI88+'II КВАРТАЛ '!BI88+' III КВАРТАЛ '!BI88+'IV КВАРТАЛ и СВОД V-мов и $$ '!BI88</f>
        <v>0</v>
      </c>
      <c r="DX88" s="33"/>
      <c r="DY88" s="65">
        <f t="shared" si="158"/>
        <v>600</v>
      </c>
      <c r="DZ88" s="90">
        <f t="shared" si="159"/>
        <v>184</v>
      </c>
      <c r="EA88" s="90">
        <f t="shared" si="160"/>
        <v>416</v>
      </c>
      <c r="EB88" s="56">
        <f t="shared" si="173"/>
        <v>13366865.35</v>
      </c>
      <c r="EC88" s="49">
        <f t="shared" si="174"/>
        <v>4099172.05</v>
      </c>
      <c r="ED88" s="49">
        <f t="shared" si="175"/>
        <v>9267693.2999999989</v>
      </c>
      <c r="EE88" s="107">
        <f t="shared" si="161"/>
        <v>0</v>
      </c>
      <c r="EF88" s="93">
        <f t="shared" si="190"/>
        <v>600</v>
      </c>
      <c r="EG88" s="94">
        <f t="shared" si="191"/>
        <v>0</v>
      </c>
      <c r="EH88" s="151"/>
      <c r="EI88" s="156"/>
      <c r="EJ88" s="157"/>
    </row>
    <row r="89" spans="1:143" ht="15" x14ac:dyDescent="0.25">
      <c r="A89" s="125" t="s">
        <v>108</v>
      </c>
      <c r="B89" s="48"/>
      <c r="C89" s="11"/>
      <c r="D89" s="11"/>
      <c r="E89" s="69"/>
      <c r="F89" s="3"/>
      <c r="G89" s="3"/>
      <c r="H89" s="48"/>
      <c r="I89" s="11"/>
      <c r="J89" s="11"/>
      <c r="K89" s="69"/>
      <c r="L89" s="3"/>
      <c r="M89" s="3"/>
      <c r="N89" s="48"/>
      <c r="O89" s="3"/>
      <c r="P89" s="3"/>
      <c r="Q89" s="69"/>
      <c r="R89" s="3"/>
      <c r="S89" s="3"/>
      <c r="T89" s="48"/>
      <c r="U89" s="11"/>
      <c r="V89" s="11"/>
      <c r="W89" s="69"/>
      <c r="X89" s="3"/>
      <c r="Y89" s="3"/>
      <c r="Z89" s="48"/>
      <c r="AA89" s="11"/>
      <c r="AB89" s="11"/>
      <c r="AC89" s="69"/>
      <c r="AD89" s="3"/>
      <c r="AE89" s="3"/>
      <c r="AF89" s="48"/>
      <c r="AG89" s="3"/>
      <c r="AH89" s="3"/>
      <c r="AI89" s="69"/>
      <c r="AJ89" s="3"/>
      <c r="AK89" s="3"/>
      <c r="AL89" s="48"/>
      <c r="AM89" s="3"/>
      <c r="AN89" s="3"/>
      <c r="AO89" s="69"/>
      <c r="AP89" s="3"/>
      <c r="AQ89" s="3"/>
      <c r="AR89" s="51">
        <f t="shared" si="204"/>
        <v>99</v>
      </c>
      <c r="AS89" s="11">
        <v>37</v>
      </c>
      <c r="AT89" s="11">
        <v>62</v>
      </c>
      <c r="AU89" s="137">
        <f t="shared" si="205"/>
        <v>2204444.9900000002</v>
      </c>
      <c r="AV89" s="3">
        <v>823883.48</v>
      </c>
      <c r="AW89" s="3">
        <v>1380561.51</v>
      </c>
      <c r="AX89" s="48"/>
      <c r="AY89" s="11"/>
      <c r="AZ89" s="11"/>
      <c r="BA89" s="69"/>
      <c r="BB89" s="3"/>
      <c r="BC89" s="3"/>
      <c r="BD89" s="51"/>
      <c r="BE89" s="31"/>
      <c r="BF89" s="31"/>
      <c r="BG89" s="53"/>
      <c r="BH89" s="3"/>
      <c r="BI89" s="3"/>
      <c r="BK89" s="55">
        <f t="shared" si="156"/>
        <v>2204444.9900000002</v>
      </c>
      <c r="BL89" s="58">
        <f>' I КВАРТАЛ'!BK89+'II КВАРТАЛ '!BK89+' III КВАРТАЛ '!BK89+'IV КВАРТАЛ и СВОД V-мов и $$ '!BK89</f>
        <v>8906848.4800000004</v>
      </c>
      <c r="BM89" s="99">
        <v>8906848.4810054414</v>
      </c>
      <c r="BN89" s="99">
        <f t="shared" si="157"/>
        <v>-1.0054409503936768E-3</v>
      </c>
      <c r="BO89" s="99"/>
      <c r="BP89" s="83">
        <f t="shared" si="189"/>
        <v>0</v>
      </c>
      <c r="BQ89" s="82">
        <f>' I КВАРТАЛ'!C89+'II КВАРТАЛ '!C89+' III КВАРТАЛ '!C89+'IV КВАРТАЛ и СВОД V-мов и $$ '!C89</f>
        <v>0</v>
      </c>
      <c r="BR89" s="82">
        <f>' I КВАРТАЛ'!D89+'II КВАРТАЛ '!D89+' III КВАРТАЛ '!D89+'IV КВАРТАЛ и СВОД V-мов и $$ '!D89</f>
        <v>0</v>
      </c>
      <c r="BS89" s="106">
        <f>' I КВАРТАЛ'!E89+'II КВАРТАЛ '!E89+' III КВАРТАЛ '!E89+'IV КВАРТАЛ и СВОД V-мов и $$ '!E89</f>
        <v>0</v>
      </c>
      <c r="BT89" s="49">
        <f>' I КВАРТАЛ'!F89+'II КВАРТАЛ '!F89+' III КВАРТАЛ '!F89+'IV КВАРТАЛ и СВОД V-мов и $$ '!F89</f>
        <v>0</v>
      </c>
      <c r="BU89" s="49">
        <f>' I КВАРТАЛ'!G89+'II КВАРТАЛ '!G89+' III КВАРТАЛ '!G89+'IV КВАРТАЛ и СВОД V-мов и $$ '!G89</f>
        <v>0</v>
      </c>
      <c r="BV89" s="83">
        <f t="shared" si="164"/>
        <v>0</v>
      </c>
      <c r="BW89" s="82">
        <f>' I КВАРТАЛ'!I89+'II КВАРТАЛ '!I89+' III КВАРТАЛ '!I89+'IV КВАРТАЛ и СВОД V-мов и $$ '!I89</f>
        <v>0</v>
      </c>
      <c r="BX89" s="82">
        <f>' I КВАРТАЛ'!J89+'II КВАРТАЛ '!J89+' III КВАРТАЛ '!J89+'IV КВАРТАЛ и СВОД V-мов и $$ '!J89</f>
        <v>0</v>
      </c>
      <c r="BY89" s="106">
        <f>' I КВАРТАЛ'!K89+'II КВАРТАЛ '!K89+' III КВАРТАЛ '!K89+'IV КВАРТАЛ и СВОД V-мов и $$ '!K89</f>
        <v>0</v>
      </c>
      <c r="BZ89" s="49">
        <f>' I КВАРТАЛ'!L89+'II КВАРТАЛ '!L89+' III КВАРТАЛ '!L89+'IV КВАРТАЛ и СВОД V-мов и $$ '!L89</f>
        <v>0</v>
      </c>
      <c r="CA89" s="49">
        <f>' I КВАРТАЛ'!M89+'II КВАРТАЛ '!M89+' III КВАРТАЛ '!M89+'IV КВАРТАЛ и СВОД V-мов и $$ '!M89</f>
        <v>0</v>
      </c>
      <c r="CB89" s="83">
        <f t="shared" si="165"/>
        <v>0</v>
      </c>
      <c r="CC89" s="82">
        <f>' I КВАРТАЛ'!O89+'II КВАРТАЛ '!O89+' III КВАРТАЛ '!O89+'IV КВАРТАЛ и СВОД V-мов и $$ '!O89</f>
        <v>0</v>
      </c>
      <c r="CD89" s="82">
        <f>' I КВАРТАЛ'!P89+'II КВАРТАЛ '!P89+' III КВАРТАЛ '!P89+'IV КВАРТАЛ и СВОД V-мов и $$ '!P89</f>
        <v>0</v>
      </c>
      <c r="CE89" s="106">
        <f>' I КВАРТАЛ'!Q89+'II КВАРТАЛ '!Q89+' III КВАРТАЛ '!Q89+'IV КВАРТАЛ и СВОД V-мов и $$ '!Q89</f>
        <v>0</v>
      </c>
      <c r="CF89" s="49">
        <f>' I КВАРТАЛ'!R89+'II КВАРТАЛ '!R89+' III КВАРТАЛ '!R89+'IV КВАРТАЛ и СВОД V-мов и $$ '!R89</f>
        <v>0</v>
      </c>
      <c r="CG89" s="49">
        <f>' I КВАРТАЛ'!S89+'II КВАРТАЛ '!S89+' III КВАРТАЛ '!S89+'IV КВАРТАЛ и СВОД V-мов и $$ '!S89</f>
        <v>0</v>
      </c>
      <c r="CH89" s="83">
        <f t="shared" si="166"/>
        <v>0</v>
      </c>
      <c r="CI89" s="82">
        <f>' I КВАРТАЛ'!U89+'II КВАРТАЛ '!U89+' III КВАРТАЛ '!U89+'IV КВАРТАЛ и СВОД V-мов и $$ '!U89</f>
        <v>0</v>
      </c>
      <c r="CJ89" s="82">
        <f>' I КВАРТАЛ'!V89+'II КВАРТАЛ '!V89+' III КВАРТАЛ '!V89+'IV КВАРТАЛ и СВОД V-мов и $$ '!V89</f>
        <v>0</v>
      </c>
      <c r="CK89" s="106">
        <f>' I КВАРТАЛ'!W89+'II КВАРТАЛ '!W89+' III КВАРТАЛ '!W89+'IV КВАРТАЛ и СВОД V-мов и $$ '!W89</f>
        <v>0</v>
      </c>
      <c r="CL89" s="49">
        <f>' I КВАРТАЛ'!X89+'II КВАРТАЛ '!X89+' III КВАРТАЛ '!X89+'IV КВАРТАЛ и СВОД V-мов и $$ '!X89</f>
        <v>0</v>
      </c>
      <c r="CM89" s="49">
        <f>' I КВАРТАЛ'!Y89+'II КВАРТАЛ '!Y89+' III КВАРТАЛ '!Y89+'IV КВАРТАЛ и СВОД V-мов и $$ '!Y89</f>
        <v>0</v>
      </c>
      <c r="CN89" s="83">
        <f t="shared" si="167"/>
        <v>0</v>
      </c>
      <c r="CO89" s="82">
        <f>' I КВАРТАЛ'!AA89+'II КВАРТАЛ '!AA89+' III КВАРТАЛ '!AA89+'IV КВАРТАЛ и СВОД V-мов и $$ '!AA89</f>
        <v>0</v>
      </c>
      <c r="CP89" s="82">
        <f>' I КВАРТАЛ'!AB89+'II КВАРТАЛ '!AB89+' III КВАРТАЛ '!AB89+'IV КВАРТАЛ и СВОД V-мов и $$ '!AB89</f>
        <v>0</v>
      </c>
      <c r="CQ89" s="106">
        <f>' I КВАРТАЛ'!AC89+'II КВАРТАЛ '!AC89+' III КВАРТАЛ '!AC89+'IV КВАРТАЛ и СВОД V-мов и $$ '!AC89</f>
        <v>0</v>
      </c>
      <c r="CR89" s="49">
        <f>' I КВАРТАЛ'!AD89+'II КВАРТАЛ '!AD89+' III КВАРТАЛ '!AD89+'IV КВАРТАЛ и СВОД V-мов и $$ '!AD89</f>
        <v>0</v>
      </c>
      <c r="CS89" s="49">
        <f>' I КВАРТАЛ'!AE89+'II КВАРТАЛ '!AE89+' III КВАРТАЛ '!AE89+'IV КВАРТАЛ и СВОД V-мов и $$ '!AE89</f>
        <v>0</v>
      </c>
      <c r="CT89" s="83">
        <f t="shared" si="168"/>
        <v>0</v>
      </c>
      <c r="CU89" s="82">
        <f>' I КВАРТАЛ'!AG89+'II КВАРТАЛ '!AG89+' III КВАРТАЛ '!AG89+'IV КВАРТАЛ и СВОД V-мов и $$ '!AG89</f>
        <v>0</v>
      </c>
      <c r="CV89" s="82">
        <f>' I КВАРТАЛ'!AH89+'II КВАРТАЛ '!AH89+' III КВАРТАЛ '!AH89+'IV КВАРТАЛ и СВОД V-мов и $$ '!AH89</f>
        <v>0</v>
      </c>
      <c r="CW89" s="106">
        <f>' I КВАРТАЛ'!AI89+'II КВАРТАЛ '!AI89+' III КВАРТАЛ '!AI89+'IV КВАРТАЛ и СВОД V-мов и $$ '!AI89</f>
        <v>0</v>
      </c>
      <c r="CX89" s="49">
        <f>' I КВАРТАЛ'!AJ89+'II КВАРТАЛ '!AJ89+' III КВАРТАЛ '!AJ89+'IV КВАРТАЛ и СВОД V-мов и $$ '!AJ89</f>
        <v>0</v>
      </c>
      <c r="CY89" s="49">
        <f>' I КВАРТАЛ'!AK89+'II КВАРТАЛ '!AK89+' III КВАРТАЛ '!AK89+'IV КВАРТАЛ и СВОД V-мов и $$ '!AK89</f>
        <v>0</v>
      </c>
      <c r="CZ89" s="83">
        <f t="shared" si="169"/>
        <v>0</v>
      </c>
      <c r="DA89" s="82">
        <f>' I КВАРТАЛ'!AM89+'II КВАРТАЛ '!AM89+' III КВАРТАЛ '!AM89+'IV КВАРТАЛ и СВОД V-мов и $$ '!AM89</f>
        <v>0</v>
      </c>
      <c r="DB89" s="82">
        <f>' I КВАРТАЛ'!AN89+'II КВАРТАЛ '!AN89+' III КВАРТАЛ '!AN89+'IV КВАРТАЛ и СВОД V-мов и $$ '!AN89</f>
        <v>0</v>
      </c>
      <c r="DC89" s="106">
        <f>' I КВАРТАЛ'!AO89+'II КВАРТАЛ '!AO89+' III КВАРТАЛ '!AO89+'IV КВАРТАЛ и СВОД V-мов и $$ '!AO89</f>
        <v>0</v>
      </c>
      <c r="DD89" s="49">
        <f>' I КВАРТАЛ'!AP89+'II КВАРТАЛ '!AP89+' III КВАРТАЛ '!AP89+'IV КВАРТАЛ и СВОД V-мов и $$ '!AP89</f>
        <v>0</v>
      </c>
      <c r="DE89" s="49">
        <f>' I КВАРТАЛ'!AQ89+'II КВАРТАЛ '!AQ89+' III КВАРТАЛ '!AQ89+'IV КВАРТАЛ и СВОД V-мов и $$ '!AQ89</f>
        <v>0</v>
      </c>
      <c r="DF89" s="83">
        <f t="shared" si="170"/>
        <v>400</v>
      </c>
      <c r="DG89" s="82">
        <f>' I КВАРТАЛ'!AS89+'II КВАРТАЛ '!AS89+' III КВАРТАЛ '!AS89+'IV КВАРТАЛ и СВОД V-мов и $$ '!AS89</f>
        <v>149</v>
      </c>
      <c r="DH89" s="82">
        <f>' I КВАРТАЛ'!AT89+'II КВАРТАЛ '!AT89+' III КВАРТАЛ '!AT89+'IV КВАРТАЛ и СВОД V-мов и $$ '!AT89</f>
        <v>251</v>
      </c>
      <c r="DI89" s="106">
        <f>' I КВАРТАЛ'!AU89+'II КВАРТАЛ '!AU89+' III КВАРТАЛ '!AU89+'IV КВАРТАЛ и СВОД V-мов и $$ '!AU89</f>
        <v>8906848.4800000004</v>
      </c>
      <c r="DJ89" s="49">
        <f>' I КВАРТАЛ'!AV89+'II КВАРТАЛ '!AV89+' III КВАРТАЛ '!AV89+'IV КВАРТАЛ и СВОД V-мов и $$ '!AV89</f>
        <v>3317801.06</v>
      </c>
      <c r="DK89" s="49">
        <f>' I КВАРТАЛ'!AW89+'II КВАРТАЛ '!AW89+' III КВАРТАЛ '!AW89+'IV КВАРТАЛ и СВОД V-мов и $$ '!AW89</f>
        <v>5589047.4199999999</v>
      </c>
      <c r="DL89" s="83">
        <f t="shared" si="171"/>
        <v>0</v>
      </c>
      <c r="DM89" s="82">
        <f>' I КВАРТАЛ'!AY89+'II КВАРТАЛ '!AY89+' III КВАРТАЛ '!AY89+'IV КВАРТАЛ и СВОД V-мов и $$ '!AY89</f>
        <v>0</v>
      </c>
      <c r="DN89" s="82">
        <f>' I КВАРТАЛ'!AZ89+'II КВАРТАЛ '!AZ89+' III КВАРТАЛ '!AZ89+'IV КВАРТАЛ и СВОД V-мов и $$ '!AZ89</f>
        <v>0</v>
      </c>
      <c r="DO89" s="106">
        <f>' I КВАРТАЛ'!BA89+'II КВАРТАЛ '!BA89+' III КВАРТАЛ '!BA89+'IV КВАРТАЛ и СВОД V-мов и $$ '!BA89</f>
        <v>0</v>
      </c>
      <c r="DP89" s="49">
        <f>' I КВАРТАЛ'!BB89+'II КВАРТАЛ '!BB89+' III КВАРТАЛ '!BB89+'IV КВАРТАЛ и СВОД V-мов и $$ '!BB89</f>
        <v>0</v>
      </c>
      <c r="DQ89" s="49">
        <f>' I КВАРТАЛ'!BC89+'II КВАРТАЛ '!BC89+' III КВАРТАЛ '!BC89+'IV КВАРТАЛ и СВОД V-мов и $$ '!BC89</f>
        <v>0</v>
      </c>
      <c r="DR89" s="83">
        <f t="shared" si="172"/>
        <v>0</v>
      </c>
      <c r="DS89" s="82">
        <f>' I КВАРТАЛ'!BE89+'II КВАРТАЛ '!BE89+' III КВАРТАЛ '!BE89+'IV КВАРТАЛ и СВОД V-мов и $$ '!BE89</f>
        <v>0</v>
      </c>
      <c r="DT89" s="82">
        <f>' I КВАРТАЛ'!BF89+'II КВАРТАЛ '!BF89+' III КВАРТАЛ '!BF89+'IV КВАРТАЛ и СВОД V-мов и $$ '!BF89</f>
        <v>0</v>
      </c>
      <c r="DU89" s="106">
        <f>' I КВАРТАЛ'!BG89+'II КВАРТАЛ '!BG89+' III КВАРТАЛ '!BG89+'IV КВАРТАЛ и СВОД V-мов и $$ '!BG89</f>
        <v>0</v>
      </c>
      <c r="DV89" s="49">
        <f>' I КВАРТАЛ'!BH89+'II КВАРТАЛ '!BH89+' III КВАРТАЛ '!BH89+'IV КВАРТАЛ и СВОД V-мов и $$ '!BH89</f>
        <v>0</v>
      </c>
      <c r="DW89" s="49">
        <f>' I КВАРТАЛ'!BI89+'II КВАРТАЛ '!BI89+' III КВАРТАЛ '!BI89+'IV КВАРТАЛ и СВОД V-мов и $$ '!BI89</f>
        <v>0</v>
      </c>
      <c r="DX89" s="33"/>
      <c r="DY89" s="65">
        <f t="shared" si="158"/>
        <v>400</v>
      </c>
      <c r="DZ89" s="90">
        <f t="shared" si="159"/>
        <v>149</v>
      </c>
      <c r="EA89" s="90">
        <f t="shared" si="160"/>
        <v>251</v>
      </c>
      <c r="EB89" s="56">
        <f t="shared" si="173"/>
        <v>8906848.4800000004</v>
      </c>
      <c r="EC89" s="49">
        <f t="shared" si="174"/>
        <v>3317801.06</v>
      </c>
      <c r="ED89" s="49">
        <f t="shared" si="175"/>
        <v>5589047.4199999999</v>
      </c>
      <c r="EE89" s="107">
        <f t="shared" si="161"/>
        <v>0</v>
      </c>
      <c r="EF89" s="93">
        <f t="shared" si="190"/>
        <v>400</v>
      </c>
      <c r="EG89" s="94">
        <f t="shared" si="191"/>
        <v>0</v>
      </c>
      <c r="EH89" s="151"/>
      <c r="EI89" s="156"/>
      <c r="EJ89" s="157"/>
    </row>
    <row r="90" spans="1:143" ht="15" x14ac:dyDescent="0.25">
      <c r="A90" s="125" t="s">
        <v>115</v>
      </c>
      <c r="B90" s="48"/>
      <c r="C90" s="11"/>
      <c r="D90" s="11"/>
      <c r="E90" s="69"/>
      <c r="F90" s="3"/>
      <c r="G90" s="3"/>
      <c r="H90" s="48"/>
      <c r="I90" s="11"/>
      <c r="J90" s="11"/>
      <c r="K90" s="69"/>
      <c r="L90" s="3"/>
      <c r="M90" s="3"/>
      <c r="N90" s="48"/>
      <c r="O90" s="3"/>
      <c r="P90" s="3"/>
      <c r="Q90" s="69"/>
      <c r="R90" s="3"/>
      <c r="S90" s="3"/>
      <c r="T90" s="48"/>
      <c r="U90" s="11"/>
      <c r="V90" s="11"/>
      <c r="W90" s="69"/>
      <c r="X90" s="3"/>
      <c r="Y90" s="3"/>
      <c r="Z90" s="48"/>
      <c r="AA90" s="11"/>
      <c r="AB90" s="11"/>
      <c r="AC90" s="69"/>
      <c r="AD90" s="3"/>
      <c r="AE90" s="3"/>
      <c r="AF90" s="48"/>
      <c r="AG90" s="3"/>
      <c r="AH90" s="3"/>
      <c r="AI90" s="69"/>
      <c r="AJ90" s="3"/>
      <c r="AK90" s="3"/>
      <c r="AL90" s="51">
        <f t="shared" ref="AL90:AL91" si="206">AM90+AN90</f>
        <v>0</v>
      </c>
      <c r="AM90" s="11">
        <v>0</v>
      </c>
      <c r="AN90" s="11">
        <v>0</v>
      </c>
      <c r="AO90" s="137">
        <f t="shared" ref="AO90:AO91" si="207">AP90+AQ90</f>
        <v>0</v>
      </c>
      <c r="AP90" s="3">
        <v>0</v>
      </c>
      <c r="AQ90" s="3">
        <v>0</v>
      </c>
      <c r="AR90" s="48"/>
      <c r="AS90" s="11"/>
      <c r="AT90" s="11"/>
      <c r="AU90" s="69"/>
      <c r="AV90" s="3"/>
      <c r="AW90" s="3"/>
      <c r="AX90" s="48"/>
      <c r="AY90" s="11"/>
      <c r="AZ90" s="11"/>
      <c r="BA90" s="69"/>
      <c r="BB90" s="3"/>
      <c r="BC90" s="3"/>
      <c r="BD90" s="51"/>
      <c r="BE90" s="31"/>
      <c r="BF90" s="31"/>
      <c r="BG90" s="53"/>
      <c r="BH90" s="3"/>
      <c r="BI90" s="3"/>
      <c r="BK90" s="55">
        <f t="shared" si="156"/>
        <v>0</v>
      </c>
      <c r="BL90" s="58">
        <f>' I КВАРТАЛ'!BK90+'II КВАРТАЛ '!BK90+' III КВАРТАЛ '!BK90+'IV КВАРТАЛ и СВОД V-мов и $$ '!BK90</f>
        <v>75158.820000000007</v>
      </c>
      <c r="BM90" s="99">
        <v>75158.825450253309</v>
      </c>
      <c r="BN90" s="99">
        <f t="shared" si="157"/>
        <v>-5.4502533021150157E-3</v>
      </c>
      <c r="BO90" s="99"/>
      <c r="BP90" s="83">
        <f t="shared" ref="BP90:BP93" si="208">BQ90+BR90</f>
        <v>0</v>
      </c>
      <c r="BQ90" s="82">
        <f>' I КВАРТАЛ'!C90+'II КВАРТАЛ '!C90+' III КВАРТАЛ '!C90+'IV КВАРТАЛ и СВОД V-мов и $$ '!C90</f>
        <v>0</v>
      </c>
      <c r="BR90" s="82">
        <f>' I КВАРТАЛ'!D90+'II КВАРТАЛ '!D90+' III КВАРТАЛ '!D90+'IV КВАРТАЛ и СВОД V-мов и $$ '!D90</f>
        <v>0</v>
      </c>
      <c r="BS90" s="106">
        <f>' I КВАРТАЛ'!E90+'II КВАРТАЛ '!E90+' III КВАРТАЛ '!E90+'IV КВАРТАЛ и СВОД V-мов и $$ '!E90</f>
        <v>0</v>
      </c>
      <c r="BT90" s="49">
        <f>' I КВАРТАЛ'!F90+'II КВАРТАЛ '!F90+' III КВАРТАЛ '!F90+'IV КВАРТАЛ и СВОД V-мов и $$ '!F90</f>
        <v>0</v>
      </c>
      <c r="BU90" s="49">
        <f>' I КВАРТАЛ'!G90+'II КВАРТАЛ '!G90+' III КВАРТАЛ '!G90+'IV КВАРТАЛ и СВОД V-мов и $$ '!G90</f>
        <v>0</v>
      </c>
      <c r="BV90" s="83">
        <f t="shared" si="164"/>
        <v>0</v>
      </c>
      <c r="BW90" s="82">
        <f>' I КВАРТАЛ'!I90+'II КВАРТАЛ '!I90+' III КВАРТАЛ '!I90+'IV КВАРТАЛ и СВОД V-мов и $$ '!I90</f>
        <v>0</v>
      </c>
      <c r="BX90" s="82">
        <f>' I КВАРТАЛ'!J90+'II КВАРТАЛ '!J90+' III КВАРТАЛ '!J90+'IV КВАРТАЛ и СВОД V-мов и $$ '!J90</f>
        <v>0</v>
      </c>
      <c r="BY90" s="106">
        <f>' I КВАРТАЛ'!K90+'II КВАРТАЛ '!K90+' III КВАРТАЛ '!K90+'IV КВАРТАЛ и СВОД V-мов и $$ '!K90</f>
        <v>0</v>
      </c>
      <c r="BZ90" s="49">
        <f>' I КВАРТАЛ'!L90+'II КВАРТАЛ '!L90+' III КВАРТАЛ '!L90+'IV КВАРТАЛ и СВОД V-мов и $$ '!L90</f>
        <v>0</v>
      </c>
      <c r="CA90" s="49">
        <f>' I КВАРТАЛ'!M90+'II КВАРТАЛ '!M90+' III КВАРТАЛ '!M90+'IV КВАРТАЛ и СВОД V-мов и $$ '!M90</f>
        <v>0</v>
      </c>
      <c r="CB90" s="83">
        <f t="shared" si="165"/>
        <v>0</v>
      </c>
      <c r="CC90" s="82">
        <f>' I КВАРТАЛ'!O90+'II КВАРТАЛ '!O90+' III КВАРТАЛ '!O90+'IV КВАРТАЛ и СВОД V-мов и $$ '!O90</f>
        <v>0</v>
      </c>
      <c r="CD90" s="82">
        <f>' I КВАРТАЛ'!P90+'II КВАРТАЛ '!P90+' III КВАРТАЛ '!P90+'IV КВАРТАЛ и СВОД V-мов и $$ '!P90</f>
        <v>0</v>
      </c>
      <c r="CE90" s="106">
        <f>' I КВАРТАЛ'!Q90+'II КВАРТАЛ '!Q90+' III КВАРТАЛ '!Q90+'IV КВАРТАЛ и СВОД V-мов и $$ '!Q90</f>
        <v>0</v>
      </c>
      <c r="CF90" s="49">
        <f>' I КВАРТАЛ'!R90+'II КВАРТАЛ '!R90+' III КВАРТАЛ '!R90+'IV КВАРТАЛ и СВОД V-мов и $$ '!R90</f>
        <v>0</v>
      </c>
      <c r="CG90" s="49">
        <f>' I КВАРТАЛ'!S90+'II КВАРТАЛ '!S90+' III КВАРТАЛ '!S90+'IV КВАРТАЛ и СВОД V-мов и $$ '!S90</f>
        <v>0</v>
      </c>
      <c r="CH90" s="83">
        <f t="shared" si="166"/>
        <v>0</v>
      </c>
      <c r="CI90" s="82">
        <f>' I КВАРТАЛ'!U90+'II КВАРТАЛ '!U90+' III КВАРТАЛ '!U90+'IV КВАРТАЛ и СВОД V-мов и $$ '!U90</f>
        <v>0</v>
      </c>
      <c r="CJ90" s="82">
        <f>' I КВАРТАЛ'!V90+'II КВАРТАЛ '!V90+' III КВАРТАЛ '!V90+'IV КВАРТАЛ и СВОД V-мов и $$ '!V90</f>
        <v>0</v>
      </c>
      <c r="CK90" s="106">
        <f>' I КВАРТАЛ'!W90+'II КВАРТАЛ '!W90+' III КВАРТАЛ '!W90+'IV КВАРТАЛ и СВОД V-мов и $$ '!W90</f>
        <v>0</v>
      </c>
      <c r="CL90" s="49">
        <f>' I КВАРТАЛ'!X90+'II КВАРТАЛ '!X90+' III КВАРТАЛ '!X90+'IV КВАРТАЛ и СВОД V-мов и $$ '!X90</f>
        <v>0</v>
      </c>
      <c r="CM90" s="49">
        <f>' I КВАРТАЛ'!Y90+'II КВАРТАЛ '!Y90+' III КВАРТАЛ '!Y90+'IV КВАРТАЛ и СВОД V-мов и $$ '!Y90</f>
        <v>0</v>
      </c>
      <c r="CN90" s="83">
        <f t="shared" si="167"/>
        <v>0</v>
      </c>
      <c r="CO90" s="82">
        <f>' I КВАРТАЛ'!AA90+'II КВАРТАЛ '!AA90+' III КВАРТАЛ '!AA90+'IV КВАРТАЛ и СВОД V-мов и $$ '!AA90</f>
        <v>0</v>
      </c>
      <c r="CP90" s="82">
        <f>' I КВАРТАЛ'!AB90+'II КВАРТАЛ '!AB90+' III КВАРТАЛ '!AB90+'IV КВАРТАЛ и СВОД V-мов и $$ '!AB90</f>
        <v>0</v>
      </c>
      <c r="CQ90" s="106">
        <f>' I КВАРТАЛ'!AC90+'II КВАРТАЛ '!AC90+' III КВАРТАЛ '!AC90+'IV КВАРТАЛ и СВОД V-мов и $$ '!AC90</f>
        <v>0</v>
      </c>
      <c r="CR90" s="49">
        <f>' I КВАРТАЛ'!AD90+'II КВАРТАЛ '!AD90+' III КВАРТАЛ '!AD90+'IV КВАРТАЛ и СВОД V-мов и $$ '!AD90</f>
        <v>0</v>
      </c>
      <c r="CS90" s="49">
        <f>' I КВАРТАЛ'!AE90+'II КВАРТАЛ '!AE90+' III КВАРТАЛ '!AE90+'IV КВАРТАЛ и СВОД V-мов и $$ '!AE90</f>
        <v>0</v>
      </c>
      <c r="CT90" s="83">
        <f t="shared" si="168"/>
        <v>0</v>
      </c>
      <c r="CU90" s="82">
        <f>' I КВАРТАЛ'!AG90+'II КВАРТАЛ '!AG90+' III КВАРТАЛ '!AG90+'IV КВАРТАЛ и СВОД V-мов и $$ '!AG90</f>
        <v>0</v>
      </c>
      <c r="CV90" s="82">
        <f>' I КВАРТАЛ'!AH90+'II КВАРТАЛ '!AH90+' III КВАРТАЛ '!AH90+'IV КВАРТАЛ и СВОД V-мов и $$ '!AH90</f>
        <v>0</v>
      </c>
      <c r="CW90" s="106">
        <f>' I КВАРТАЛ'!AI90+'II КВАРТАЛ '!AI90+' III КВАРТАЛ '!AI90+'IV КВАРТАЛ и СВОД V-мов и $$ '!AI90</f>
        <v>0</v>
      </c>
      <c r="CX90" s="49">
        <f>' I КВАРТАЛ'!AJ90+'II КВАРТАЛ '!AJ90+' III КВАРТАЛ '!AJ90+'IV КВАРТАЛ и СВОД V-мов и $$ '!AJ90</f>
        <v>0</v>
      </c>
      <c r="CY90" s="49">
        <f>' I КВАРТАЛ'!AK90+'II КВАРТАЛ '!AK90+' III КВАРТАЛ '!AK90+'IV КВАРТАЛ и СВОД V-мов и $$ '!AK90</f>
        <v>0</v>
      </c>
      <c r="CZ90" s="83">
        <f t="shared" si="169"/>
        <v>2</v>
      </c>
      <c r="DA90" s="82">
        <f>' I КВАРТАЛ'!AM90+'II КВАРТАЛ '!AM90+' III КВАРТАЛ '!AM90+'IV КВАРТАЛ и СВОД V-мов и $$ '!AM90</f>
        <v>1</v>
      </c>
      <c r="DB90" s="82">
        <f>' I КВАРТАЛ'!AN90+'II КВАРТАЛ '!AN90+' III КВАРТАЛ '!AN90+'IV КВАРТАЛ и СВОД V-мов и $$ '!AN90</f>
        <v>1</v>
      </c>
      <c r="DC90" s="106">
        <f>' I КВАРТАЛ'!AO90+'II КВАРТАЛ '!AO90+' III КВАРТАЛ '!AO90+'IV КВАРТАЛ и СВОД V-мов и $$ '!AO90</f>
        <v>75158.820000000007</v>
      </c>
      <c r="DD90" s="49">
        <f>' I КВАРТАЛ'!AP90+'II КВАРТАЛ '!AP90+' III КВАРТАЛ '!AP90+'IV КВАРТАЛ и СВОД V-мов и $$ '!AP90</f>
        <v>37579.410000000003</v>
      </c>
      <c r="DE90" s="49">
        <f>' I КВАРТАЛ'!AQ90+'II КВАРТАЛ '!AQ90+' III КВАРТАЛ '!AQ90+'IV КВАРТАЛ и СВОД V-мов и $$ '!AQ90</f>
        <v>37579.410000000003</v>
      </c>
      <c r="DF90" s="83">
        <f t="shared" si="170"/>
        <v>0</v>
      </c>
      <c r="DG90" s="82">
        <f>' I КВАРТАЛ'!AS90+'II КВАРТАЛ '!AS90+' III КВАРТАЛ '!AS90+'IV КВАРТАЛ и СВОД V-мов и $$ '!AS90</f>
        <v>0</v>
      </c>
      <c r="DH90" s="82">
        <f>' I КВАРТАЛ'!AT90+'II КВАРТАЛ '!AT90+' III КВАРТАЛ '!AT90+'IV КВАРТАЛ и СВОД V-мов и $$ '!AT90</f>
        <v>0</v>
      </c>
      <c r="DI90" s="106">
        <f>' I КВАРТАЛ'!AU90+'II КВАРТАЛ '!AU90+' III КВАРТАЛ '!AU90+'IV КВАРТАЛ и СВОД V-мов и $$ '!AU90</f>
        <v>0</v>
      </c>
      <c r="DJ90" s="49">
        <f>' I КВАРТАЛ'!AV90+'II КВАРТАЛ '!AV90+' III КВАРТАЛ '!AV90+'IV КВАРТАЛ и СВОД V-мов и $$ '!AV90</f>
        <v>0</v>
      </c>
      <c r="DK90" s="49">
        <f>' I КВАРТАЛ'!AW90+'II КВАРТАЛ '!AW90+' III КВАРТАЛ '!AW90+'IV КВАРТАЛ и СВОД V-мов и $$ '!AW90</f>
        <v>0</v>
      </c>
      <c r="DL90" s="83">
        <f t="shared" si="171"/>
        <v>0</v>
      </c>
      <c r="DM90" s="82">
        <f>' I КВАРТАЛ'!AY90+'II КВАРТАЛ '!AY90+' III КВАРТАЛ '!AY90+'IV КВАРТАЛ и СВОД V-мов и $$ '!AY90</f>
        <v>0</v>
      </c>
      <c r="DN90" s="82">
        <f>' I КВАРТАЛ'!AZ90+'II КВАРТАЛ '!AZ90+' III КВАРТАЛ '!AZ90+'IV КВАРТАЛ и СВОД V-мов и $$ '!AZ90</f>
        <v>0</v>
      </c>
      <c r="DO90" s="106">
        <f>' I КВАРТАЛ'!BA90+'II КВАРТАЛ '!BA90+' III КВАРТАЛ '!BA90+'IV КВАРТАЛ и СВОД V-мов и $$ '!BA90</f>
        <v>0</v>
      </c>
      <c r="DP90" s="49">
        <f>' I КВАРТАЛ'!BB90+'II КВАРТАЛ '!BB90+' III КВАРТАЛ '!BB90+'IV КВАРТАЛ и СВОД V-мов и $$ '!BB90</f>
        <v>0</v>
      </c>
      <c r="DQ90" s="49">
        <f>' I КВАРТАЛ'!BC90+'II КВАРТАЛ '!BC90+' III КВАРТАЛ '!BC90+'IV КВАРТАЛ и СВОД V-мов и $$ '!BC90</f>
        <v>0</v>
      </c>
      <c r="DR90" s="83">
        <f t="shared" si="172"/>
        <v>0</v>
      </c>
      <c r="DS90" s="82">
        <f>' I КВАРТАЛ'!BE90+'II КВАРТАЛ '!BE90+' III КВАРТАЛ '!BE90+'IV КВАРТАЛ и СВОД V-мов и $$ '!BE90</f>
        <v>0</v>
      </c>
      <c r="DT90" s="82">
        <f>' I КВАРТАЛ'!BF90+'II КВАРТАЛ '!BF90+' III КВАРТАЛ '!BF90+'IV КВАРТАЛ и СВОД V-мов и $$ '!BF90</f>
        <v>0</v>
      </c>
      <c r="DU90" s="106">
        <f>' I КВАРТАЛ'!BG90+'II КВАРТАЛ '!BG90+' III КВАРТАЛ '!BG90+'IV КВАРТАЛ и СВОД V-мов и $$ '!BG90</f>
        <v>0</v>
      </c>
      <c r="DV90" s="49">
        <f>' I КВАРТАЛ'!BH90+'II КВАРТАЛ '!BH90+' III КВАРТАЛ '!BH90+'IV КВАРТАЛ и СВОД V-мов и $$ '!BH90</f>
        <v>0</v>
      </c>
      <c r="DW90" s="49">
        <f>' I КВАРТАЛ'!BI90+'II КВАРТАЛ '!BI90+' III КВАРТАЛ '!BI90+'IV КВАРТАЛ и СВОД V-мов и $$ '!BI90</f>
        <v>0</v>
      </c>
      <c r="DX90" s="33"/>
      <c r="DY90" s="65">
        <f t="shared" ref="DY90:DY93" si="209">BP90+BV90+CB90+CH90+CN90+CT90+CZ90+DF90+DL90+DR90</f>
        <v>2</v>
      </c>
      <c r="DZ90" s="90">
        <f t="shared" ref="DZ90:DZ93" si="210">BQ90+BW90+CC90+CI90+CO90+CU90+DA90+DG90+DM90+DS90</f>
        <v>1</v>
      </c>
      <c r="EA90" s="90">
        <f t="shared" ref="EA90:EA93" si="211">BR90+BX90+CD90+CJ90+CP90+CV90+DB90+DH90+DN90+DT90</f>
        <v>1</v>
      </c>
      <c r="EB90" s="56">
        <f t="shared" ref="EB90:EB93" si="212">BS90+BY90+CE90+CK90+CQ90+CW90+DC90+DI90+DO90+DU90</f>
        <v>75158.820000000007</v>
      </c>
      <c r="EC90" s="49">
        <f t="shared" ref="EC90:EC93" si="213">BT90+BZ90+CF90+CL90+CR90+CX90+DD90+DJ90+DP90+DV90</f>
        <v>37579.410000000003</v>
      </c>
      <c r="ED90" s="49">
        <f t="shared" ref="ED90:ED93" si="214">BU90+CA90+CG90+CM90+CS90+CY90+DE90+DK90+DQ90+DW90</f>
        <v>37579.410000000003</v>
      </c>
      <c r="EE90" s="107">
        <f t="shared" si="161"/>
        <v>0</v>
      </c>
      <c r="EF90" s="93">
        <f t="shared" ref="EF90:EF93" si="215">DZ90+EA90</f>
        <v>2</v>
      </c>
      <c r="EG90" s="94">
        <f t="shared" ref="EG90:EG93" si="216">DY90-EF90</f>
        <v>0</v>
      </c>
      <c r="EH90" s="151"/>
      <c r="EI90" s="156"/>
      <c r="EJ90" s="157"/>
    </row>
    <row r="91" spans="1:143" ht="15" x14ac:dyDescent="0.25">
      <c r="A91" s="125" t="s">
        <v>116</v>
      </c>
      <c r="B91" s="48"/>
      <c r="C91" s="11"/>
      <c r="D91" s="11"/>
      <c r="E91" s="69"/>
      <c r="F91" s="3"/>
      <c r="G91" s="3"/>
      <c r="H91" s="48"/>
      <c r="I91" s="11"/>
      <c r="J91" s="11"/>
      <c r="K91" s="69"/>
      <c r="L91" s="3"/>
      <c r="M91" s="3"/>
      <c r="N91" s="48"/>
      <c r="O91" s="3"/>
      <c r="P91" s="3"/>
      <c r="Q91" s="69"/>
      <c r="R91" s="3"/>
      <c r="S91" s="3"/>
      <c r="T91" s="48"/>
      <c r="U91" s="11"/>
      <c r="V91" s="11"/>
      <c r="W91" s="69"/>
      <c r="X91" s="3"/>
      <c r="Y91" s="3"/>
      <c r="Z91" s="48"/>
      <c r="AA91" s="11"/>
      <c r="AB91" s="11"/>
      <c r="AC91" s="69"/>
      <c r="AD91" s="3"/>
      <c r="AE91" s="3"/>
      <c r="AF91" s="48"/>
      <c r="AG91" s="3"/>
      <c r="AH91" s="3"/>
      <c r="AI91" s="69"/>
      <c r="AJ91" s="3"/>
      <c r="AK91" s="3"/>
      <c r="AL91" s="51">
        <f t="shared" si="206"/>
        <v>0</v>
      </c>
      <c r="AM91" s="11">
        <v>0</v>
      </c>
      <c r="AN91" s="11">
        <v>0</v>
      </c>
      <c r="AO91" s="137">
        <f t="shared" si="207"/>
        <v>0</v>
      </c>
      <c r="AP91" s="3">
        <v>0</v>
      </c>
      <c r="AQ91" s="3">
        <v>0</v>
      </c>
      <c r="AR91" s="48"/>
      <c r="AS91" s="11"/>
      <c r="AT91" s="11"/>
      <c r="AU91" s="69"/>
      <c r="AV91" s="3"/>
      <c r="AW91" s="3"/>
      <c r="AX91" s="48"/>
      <c r="AY91" s="11"/>
      <c r="AZ91" s="11"/>
      <c r="BA91" s="69"/>
      <c r="BB91" s="3"/>
      <c r="BC91" s="3"/>
      <c r="BD91" s="51"/>
      <c r="BE91" s="31"/>
      <c r="BF91" s="31"/>
      <c r="BG91" s="53"/>
      <c r="BH91" s="3"/>
      <c r="BI91" s="3"/>
      <c r="BK91" s="55">
        <f t="shared" si="156"/>
        <v>0</v>
      </c>
      <c r="BL91" s="58">
        <f>' I КВАРТАЛ'!BK91+'II КВАРТАЛ '!BK91+' III КВАРТАЛ '!BK91+'IV КВАРТАЛ и СВОД V-мов и $$ '!BK91</f>
        <v>31934.44</v>
      </c>
      <c r="BM91" s="99">
        <v>31934.436564699899</v>
      </c>
      <c r="BN91" s="99">
        <f t="shared" si="157"/>
        <v>3.435300099226879E-3</v>
      </c>
      <c r="BO91" s="99"/>
      <c r="BP91" s="83">
        <f t="shared" si="208"/>
        <v>0</v>
      </c>
      <c r="BQ91" s="82">
        <f>' I КВАРТАЛ'!C91+'II КВАРТАЛ '!C91+' III КВАРТАЛ '!C91+'IV КВАРТАЛ и СВОД V-мов и $$ '!C91</f>
        <v>0</v>
      </c>
      <c r="BR91" s="82">
        <f>' I КВАРТАЛ'!D91+'II КВАРТАЛ '!D91+' III КВАРТАЛ '!D91+'IV КВАРТАЛ и СВОД V-мов и $$ '!D91</f>
        <v>0</v>
      </c>
      <c r="BS91" s="106">
        <f>' I КВАРТАЛ'!E91+'II КВАРТАЛ '!E91+' III КВАРТАЛ '!E91+'IV КВАРТАЛ и СВОД V-мов и $$ '!E91</f>
        <v>0</v>
      </c>
      <c r="BT91" s="49">
        <f>' I КВАРТАЛ'!F91+'II КВАРТАЛ '!F91+' III КВАРТАЛ '!F91+'IV КВАРТАЛ и СВОД V-мов и $$ '!F91</f>
        <v>0</v>
      </c>
      <c r="BU91" s="49">
        <f>' I КВАРТАЛ'!G91+'II КВАРТАЛ '!G91+' III КВАРТАЛ '!G91+'IV КВАРТАЛ и СВОД V-мов и $$ '!G91</f>
        <v>0</v>
      </c>
      <c r="BV91" s="83">
        <f t="shared" si="164"/>
        <v>0</v>
      </c>
      <c r="BW91" s="82">
        <f>' I КВАРТАЛ'!I91+'II КВАРТАЛ '!I91+' III КВАРТАЛ '!I91+'IV КВАРТАЛ и СВОД V-мов и $$ '!I91</f>
        <v>0</v>
      </c>
      <c r="BX91" s="82">
        <f>' I КВАРТАЛ'!J91+'II КВАРТАЛ '!J91+' III КВАРТАЛ '!J91+'IV КВАРТАЛ и СВОД V-мов и $$ '!J91</f>
        <v>0</v>
      </c>
      <c r="BY91" s="106">
        <f>' I КВАРТАЛ'!K91+'II КВАРТАЛ '!K91+' III КВАРТАЛ '!K91+'IV КВАРТАЛ и СВОД V-мов и $$ '!K91</f>
        <v>0</v>
      </c>
      <c r="BZ91" s="49">
        <f>' I КВАРТАЛ'!L91+'II КВАРТАЛ '!L91+' III КВАРТАЛ '!L91+'IV КВАРТАЛ и СВОД V-мов и $$ '!L91</f>
        <v>0</v>
      </c>
      <c r="CA91" s="49">
        <f>' I КВАРТАЛ'!M91+'II КВАРТАЛ '!M91+' III КВАРТАЛ '!M91+'IV КВАРТАЛ и СВОД V-мов и $$ '!M91</f>
        <v>0</v>
      </c>
      <c r="CB91" s="83">
        <f t="shared" si="165"/>
        <v>0</v>
      </c>
      <c r="CC91" s="82">
        <f>' I КВАРТАЛ'!O91+'II КВАРТАЛ '!O91+' III КВАРТАЛ '!O91+'IV КВАРТАЛ и СВОД V-мов и $$ '!O91</f>
        <v>0</v>
      </c>
      <c r="CD91" s="82">
        <f>' I КВАРТАЛ'!P91+'II КВАРТАЛ '!P91+' III КВАРТАЛ '!P91+'IV КВАРТАЛ и СВОД V-мов и $$ '!P91</f>
        <v>0</v>
      </c>
      <c r="CE91" s="106">
        <f>' I КВАРТАЛ'!Q91+'II КВАРТАЛ '!Q91+' III КВАРТАЛ '!Q91+'IV КВАРТАЛ и СВОД V-мов и $$ '!Q91</f>
        <v>0</v>
      </c>
      <c r="CF91" s="49">
        <f>' I КВАРТАЛ'!R91+'II КВАРТАЛ '!R91+' III КВАРТАЛ '!R91+'IV КВАРТАЛ и СВОД V-мов и $$ '!R91</f>
        <v>0</v>
      </c>
      <c r="CG91" s="49">
        <f>' I КВАРТАЛ'!S91+'II КВАРТАЛ '!S91+' III КВАРТАЛ '!S91+'IV КВАРТАЛ и СВОД V-мов и $$ '!S91</f>
        <v>0</v>
      </c>
      <c r="CH91" s="83">
        <f t="shared" si="166"/>
        <v>0</v>
      </c>
      <c r="CI91" s="82">
        <f>' I КВАРТАЛ'!U91+'II КВАРТАЛ '!U91+' III КВАРТАЛ '!U91+'IV КВАРТАЛ и СВОД V-мов и $$ '!U91</f>
        <v>0</v>
      </c>
      <c r="CJ91" s="82">
        <f>' I КВАРТАЛ'!V91+'II КВАРТАЛ '!V91+' III КВАРТАЛ '!V91+'IV КВАРТАЛ и СВОД V-мов и $$ '!V91</f>
        <v>0</v>
      </c>
      <c r="CK91" s="106">
        <f>' I КВАРТАЛ'!W91+'II КВАРТАЛ '!W91+' III КВАРТАЛ '!W91+'IV КВАРТАЛ и СВОД V-мов и $$ '!W91</f>
        <v>0</v>
      </c>
      <c r="CL91" s="49">
        <f>' I КВАРТАЛ'!X91+'II КВАРТАЛ '!X91+' III КВАРТАЛ '!X91+'IV КВАРТАЛ и СВОД V-мов и $$ '!X91</f>
        <v>0</v>
      </c>
      <c r="CM91" s="49">
        <f>' I КВАРТАЛ'!Y91+'II КВАРТАЛ '!Y91+' III КВАРТАЛ '!Y91+'IV КВАРТАЛ и СВОД V-мов и $$ '!Y91</f>
        <v>0</v>
      </c>
      <c r="CN91" s="83">
        <f t="shared" si="167"/>
        <v>0</v>
      </c>
      <c r="CO91" s="82">
        <f>' I КВАРТАЛ'!AA91+'II КВАРТАЛ '!AA91+' III КВАРТАЛ '!AA91+'IV КВАРТАЛ и СВОД V-мов и $$ '!AA91</f>
        <v>0</v>
      </c>
      <c r="CP91" s="82">
        <f>' I КВАРТАЛ'!AB91+'II КВАРТАЛ '!AB91+' III КВАРТАЛ '!AB91+'IV КВАРТАЛ и СВОД V-мов и $$ '!AB91</f>
        <v>0</v>
      </c>
      <c r="CQ91" s="106">
        <f>' I КВАРТАЛ'!AC91+'II КВАРТАЛ '!AC91+' III КВАРТАЛ '!AC91+'IV КВАРТАЛ и СВОД V-мов и $$ '!AC91</f>
        <v>0</v>
      </c>
      <c r="CR91" s="49">
        <f>' I КВАРТАЛ'!AD91+'II КВАРТАЛ '!AD91+' III КВАРТАЛ '!AD91+'IV КВАРТАЛ и СВОД V-мов и $$ '!AD91</f>
        <v>0</v>
      </c>
      <c r="CS91" s="49">
        <f>' I КВАРТАЛ'!AE91+'II КВАРТАЛ '!AE91+' III КВАРТАЛ '!AE91+'IV КВАРТАЛ и СВОД V-мов и $$ '!AE91</f>
        <v>0</v>
      </c>
      <c r="CT91" s="83">
        <f t="shared" si="168"/>
        <v>0</v>
      </c>
      <c r="CU91" s="82">
        <f>' I КВАРТАЛ'!AG91+'II КВАРТАЛ '!AG91+' III КВАРТАЛ '!AG91+'IV КВАРТАЛ и СВОД V-мов и $$ '!AG91</f>
        <v>0</v>
      </c>
      <c r="CV91" s="82">
        <f>' I КВАРТАЛ'!AH91+'II КВАРТАЛ '!AH91+' III КВАРТАЛ '!AH91+'IV КВАРТАЛ и СВОД V-мов и $$ '!AH91</f>
        <v>0</v>
      </c>
      <c r="CW91" s="106">
        <f>' I КВАРТАЛ'!AI91+'II КВАРТАЛ '!AI91+' III КВАРТАЛ '!AI91+'IV КВАРТАЛ и СВОД V-мов и $$ '!AI91</f>
        <v>0</v>
      </c>
      <c r="CX91" s="49">
        <f>' I КВАРТАЛ'!AJ91+'II КВАРТАЛ '!AJ91+' III КВАРТАЛ '!AJ91+'IV КВАРТАЛ и СВОД V-мов и $$ '!AJ91</f>
        <v>0</v>
      </c>
      <c r="CY91" s="49">
        <f>' I КВАРТАЛ'!AK91+'II КВАРТАЛ '!AK91+' III КВАРТАЛ '!AK91+'IV КВАРТАЛ и СВОД V-мов и $$ '!AK91</f>
        <v>0</v>
      </c>
      <c r="CZ91" s="83">
        <f t="shared" si="169"/>
        <v>2</v>
      </c>
      <c r="DA91" s="82">
        <f>' I КВАРТАЛ'!AM91+'II КВАРТАЛ '!AM91+' III КВАРТАЛ '!AM91+'IV КВАРТАЛ и СВОД V-мов и $$ '!AM91</f>
        <v>1</v>
      </c>
      <c r="DB91" s="82">
        <f>' I КВАРТАЛ'!AN91+'II КВАРТАЛ '!AN91+' III КВАРТАЛ '!AN91+'IV КВАРТАЛ и СВОД V-мов и $$ '!AN91</f>
        <v>1</v>
      </c>
      <c r="DC91" s="106">
        <f>' I КВАРТАЛ'!AO91+'II КВАРТАЛ '!AO91+' III КВАРТАЛ '!AO91+'IV КВАРТАЛ и СВОД V-мов и $$ '!AO91</f>
        <v>31934.44</v>
      </c>
      <c r="DD91" s="49">
        <f>' I КВАРТАЛ'!AP91+'II КВАРТАЛ '!AP91+' III КВАРТАЛ '!AP91+'IV КВАРТАЛ и СВОД V-мов и $$ '!AP91</f>
        <v>15967.22</v>
      </c>
      <c r="DE91" s="49">
        <f>' I КВАРТАЛ'!AQ91+'II КВАРТАЛ '!AQ91+' III КВАРТАЛ '!AQ91+'IV КВАРТАЛ и СВОД V-мов и $$ '!AQ91</f>
        <v>15967.22</v>
      </c>
      <c r="DF91" s="83">
        <f t="shared" si="170"/>
        <v>0</v>
      </c>
      <c r="DG91" s="82">
        <f>' I КВАРТАЛ'!AS91+'II КВАРТАЛ '!AS91+' III КВАРТАЛ '!AS91+'IV КВАРТАЛ и СВОД V-мов и $$ '!AS91</f>
        <v>0</v>
      </c>
      <c r="DH91" s="82">
        <f>' I КВАРТАЛ'!AT91+'II КВАРТАЛ '!AT91+' III КВАРТАЛ '!AT91+'IV КВАРТАЛ и СВОД V-мов и $$ '!AT91</f>
        <v>0</v>
      </c>
      <c r="DI91" s="106">
        <f>' I КВАРТАЛ'!AU91+'II КВАРТАЛ '!AU91+' III КВАРТАЛ '!AU91+'IV КВАРТАЛ и СВОД V-мов и $$ '!AU91</f>
        <v>0</v>
      </c>
      <c r="DJ91" s="49">
        <f>' I КВАРТАЛ'!AV91+'II КВАРТАЛ '!AV91+' III КВАРТАЛ '!AV91+'IV КВАРТАЛ и СВОД V-мов и $$ '!AV91</f>
        <v>0</v>
      </c>
      <c r="DK91" s="49">
        <f>' I КВАРТАЛ'!AW91+'II КВАРТАЛ '!AW91+' III КВАРТАЛ '!AW91+'IV КВАРТАЛ и СВОД V-мов и $$ '!AW91</f>
        <v>0</v>
      </c>
      <c r="DL91" s="83">
        <f t="shared" si="171"/>
        <v>0</v>
      </c>
      <c r="DM91" s="82">
        <f>' I КВАРТАЛ'!AY91+'II КВАРТАЛ '!AY91+' III КВАРТАЛ '!AY91+'IV КВАРТАЛ и СВОД V-мов и $$ '!AY91</f>
        <v>0</v>
      </c>
      <c r="DN91" s="82">
        <f>' I КВАРТАЛ'!AZ91+'II КВАРТАЛ '!AZ91+' III КВАРТАЛ '!AZ91+'IV КВАРТАЛ и СВОД V-мов и $$ '!AZ91</f>
        <v>0</v>
      </c>
      <c r="DO91" s="106">
        <f>' I КВАРТАЛ'!BA91+'II КВАРТАЛ '!BA91+' III КВАРТАЛ '!BA91+'IV КВАРТАЛ и СВОД V-мов и $$ '!BA91</f>
        <v>0</v>
      </c>
      <c r="DP91" s="49">
        <f>' I КВАРТАЛ'!BB91+'II КВАРТАЛ '!BB91+' III КВАРТАЛ '!BB91+'IV КВАРТАЛ и СВОД V-мов и $$ '!BB91</f>
        <v>0</v>
      </c>
      <c r="DQ91" s="49">
        <f>' I КВАРТАЛ'!BC91+'II КВАРТАЛ '!BC91+' III КВАРТАЛ '!BC91+'IV КВАРТАЛ и СВОД V-мов и $$ '!BC91</f>
        <v>0</v>
      </c>
      <c r="DR91" s="83">
        <f t="shared" si="172"/>
        <v>0</v>
      </c>
      <c r="DS91" s="82">
        <f>' I КВАРТАЛ'!BE91+'II КВАРТАЛ '!BE91+' III КВАРТАЛ '!BE91+'IV КВАРТАЛ и СВОД V-мов и $$ '!BE91</f>
        <v>0</v>
      </c>
      <c r="DT91" s="82">
        <f>' I КВАРТАЛ'!BF91+'II КВАРТАЛ '!BF91+' III КВАРТАЛ '!BF91+'IV КВАРТАЛ и СВОД V-мов и $$ '!BF91</f>
        <v>0</v>
      </c>
      <c r="DU91" s="106">
        <f>' I КВАРТАЛ'!BG91+'II КВАРТАЛ '!BG91+' III КВАРТАЛ '!BG91+'IV КВАРТАЛ и СВОД V-мов и $$ '!BG91</f>
        <v>0</v>
      </c>
      <c r="DV91" s="49">
        <f>' I КВАРТАЛ'!BH91+'II КВАРТАЛ '!BH91+' III КВАРТАЛ '!BH91+'IV КВАРТАЛ и СВОД V-мов и $$ '!BH91</f>
        <v>0</v>
      </c>
      <c r="DW91" s="49">
        <f>' I КВАРТАЛ'!BI91+'II КВАРТАЛ '!BI91+' III КВАРТАЛ '!BI91+'IV КВАРТАЛ и СВОД V-мов и $$ '!BI91</f>
        <v>0</v>
      </c>
      <c r="DX91" s="33"/>
      <c r="DY91" s="65">
        <f t="shared" si="209"/>
        <v>2</v>
      </c>
      <c r="DZ91" s="90">
        <f t="shared" si="210"/>
        <v>1</v>
      </c>
      <c r="EA91" s="90">
        <f t="shared" si="211"/>
        <v>1</v>
      </c>
      <c r="EB91" s="56">
        <f t="shared" si="212"/>
        <v>31934.44</v>
      </c>
      <c r="EC91" s="49">
        <f t="shared" si="213"/>
        <v>15967.22</v>
      </c>
      <c r="ED91" s="49">
        <f t="shared" si="214"/>
        <v>15967.22</v>
      </c>
      <c r="EE91" s="107">
        <f t="shared" si="161"/>
        <v>0</v>
      </c>
      <c r="EF91" s="93">
        <f t="shared" si="215"/>
        <v>2</v>
      </c>
      <c r="EG91" s="94">
        <f t="shared" si="216"/>
        <v>0</v>
      </c>
      <c r="EH91" s="151"/>
      <c r="EI91" s="156"/>
      <c r="EJ91" s="157"/>
    </row>
    <row r="92" spans="1:143" ht="15" x14ac:dyDescent="0.25">
      <c r="A92" s="125" t="s">
        <v>75</v>
      </c>
      <c r="B92" s="48"/>
      <c r="C92" s="11"/>
      <c r="D92" s="11"/>
      <c r="E92" s="69"/>
      <c r="F92" s="3"/>
      <c r="G92" s="3"/>
      <c r="H92" s="48"/>
      <c r="I92" s="11"/>
      <c r="J92" s="11"/>
      <c r="K92" s="69"/>
      <c r="L92" s="3"/>
      <c r="M92" s="3"/>
      <c r="N92" s="48"/>
      <c r="O92" s="3"/>
      <c r="P92" s="3"/>
      <c r="Q92" s="69"/>
      <c r="R92" s="3"/>
      <c r="S92" s="3"/>
      <c r="T92" s="48"/>
      <c r="U92" s="11"/>
      <c r="V92" s="11"/>
      <c r="W92" s="69"/>
      <c r="X92" s="3"/>
      <c r="Y92" s="3"/>
      <c r="Z92" s="48"/>
      <c r="AA92" s="11"/>
      <c r="AB92" s="11"/>
      <c r="AC92" s="69"/>
      <c r="AD92" s="3"/>
      <c r="AE92" s="3"/>
      <c r="AF92" s="48"/>
      <c r="AG92" s="3"/>
      <c r="AH92" s="3"/>
      <c r="AI92" s="69"/>
      <c r="AJ92" s="3"/>
      <c r="AK92" s="3"/>
      <c r="AL92" s="48"/>
      <c r="AM92" s="3"/>
      <c r="AN92" s="3"/>
      <c r="AO92" s="69"/>
      <c r="AP92" s="3"/>
      <c r="AQ92" s="3"/>
      <c r="AR92" s="48"/>
      <c r="AS92" s="11"/>
      <c r="AT92" s="11"/>
      <c r="AU92" s="69"/>
      <c r="AV92" s="3"/>
      <c r="AW92" s="3"/>
      <c r="AX92" s="48"/>
      <c r="AY92" s="11"/>
      <c r="AZ92" s="11"/>
      <c r="BA92" s="69"/>
      <c r="BB92" s="3"/>
      <c r="BC92" s="3"/>
      <c r="BD92" s="51">
        <f t="shared" si="162"/>
        <v>2990</v>
      </c>
      <c r="BE92" s="31">
        <v>834</v>
      </c>
      <c r="BF92" s="31">
        <v>2156</v>
      </c>
      <c r="BG92" s="137">
        <f t="shared" ref="BG92" si="217">BH92+BI92</f>
        <v>5501555.2999999998</v>
      </c>
      <c r="BH92" s="3">
        <v>1534547.53</v>
      </c>
      <c r="BI92" s="3">
        <v>3967007.77</v>
      </c>
      <c r="BK92" s="55">
        <f t="shared" si="156"/>
        <v>5501555.2999999998</v>
      </c>
      <c r="BL92" s="58">
        <f>' I КВАРТАЛ'!BK92+'II КВАРТАЛ '!BK92+' III КВАРТАЛ '!BK92+'IV КВАРТАЛ и СВОД V-мов и $$ '!BK92</f>
        <v>5501555.2999999998</v>
      </c>
      <c r="BM92" s="99">
        <v>5501555.2999999998</v>
      </c>
      <c r="BN92" s="99">
        <f t="shared" si="157"/>
        <v>0</v>
      </c>
      <c r="BO92" s="99"/>
      <c r="BP92" s="83">
        <f t="shared" si="208"/>
        <v>0</v>
      </c>
      <c r="BQ92" s="82">
        <f>' I КВАРТАЛ'!C92+'II КВАРТАЛ '!C92+' III КВАРТАЛ '!C92+'IV КВАРТАЛ и СВОД V-мов и $$ '!C92</f>
        <v>0</v>
      </c>
      <c r="BR92" s="82">
        <f>' I КВАРТАЛ'!D92+'II КВАРТАЛ '!D92+' III КВАРТАЛ '!D92+'IV КВАРТАЛ и СВОД V-мов и $$ '!D92</f>
        <v>0</v>
      </c>
      <c r="BS92" s="106">
        <f>' I КВАРТАЛ'!E92+'II КВАРТАЛ '!E92+' III КВАРТАЛ '!E92+'IV КВАРТАЛ и СВОД V-мов и $$ '!E92</f>
        <v>0</v>
      </c>
      <c r="BT92" s="49">
        <f>' I КВАРТАЛ'!F92+'II КВАРТАЛ '!F92+' III КВАРТАЛ '!F92+'IV КВАРТАЛ и СВОД V-мов и $$ '!F92</f>
        <v>0</v>
      </c>
      <c r="BU92" s="49">
        <f>' I КВАРТАЛ'!G92+'II КВАРТАЛ '!G92+' III КВАРТАЛ '!G92+'IV КВАРТАЛ и СВОД V-мов и $$ '!G92</f>
        <v>0</v>
      </c>
      <c r="BV92" s="83">
        <f t="shared" si="164"/>
        <v>0</v>
      </c>
      <c r="BW92" s="82">
        <f>' I КВАРТАЛ'!I92+'II КВАРТАЛ '!I92+' III КВАРТАЛ '!I92+'IV КВАРТАЛ и СВОД V-мов и $$ '!I92</f>
        <v>0</v>
      </c>
      <c r="BX92" s="82">
        <f>' I КВАРТАЛ'!J92+'II КВАРТАЛ '!J92+' III КВАРТАЛ '!J92+'IV КВАРТАЛ и СВОД V-мов и $$ '!J92</f>
        <v>0</v>
      </c>
      <c r="BY92" s="106">
        <f>' I КВАРТАЛ'!K92+'II КВАРТАЛ '!K92+' III КВАРТАЛ '!K92+'IV КВАРТАЛ и СВОД V-мов и $$ '!K92</f>
        <v>0</v>
      </c>
      <c r="BZ92" s="49">
        <f>' I КВАРТАЛ'!L92+'II КВАРТАЛ '!L92+' III КВАРТАЛ '!L92+'IV КВАРТАЛ и СВОД V-мов и $$ '!L92</f>
        <v>0</v>
      </c>
      <c r="CA92" s="49">
        <f>' I КВАРТАЛ'!M92+'II КВАРТАЛ '!M92+' III КВАРТАЛ '!M92+'IV КВАРТАЛ и СВОД V-мов и $$ '!M92</f>
        <v>0</v>
      </c>
      <c r="CB92" s="83">
        <f t="shared" si="165"/>
        <v>0</v>
      </c>
      <c r="CC92" s="82">
        <f>' I КВАРТАЛ'!O92+'II КВАРТАЛ '!O92+' III КВАРТАЛ '!O92+'IV КВАРТАЛ и СВОД V-мов и $$ '!O92</f>
        <v>0</v>
      </c>
      <c r="CD92" s="82">
        <f>' I КВАРТАЛ'!P92+'II КВАРТАЛ '!P92+' III КВАРТАЛ '!P92+'IV КВАРТАЛ и СВОД V-мов и $$ '!P92</f>
        <v>0</v>
      </c>
      <c r="CE92" s="106">
        <f>' I КВАРТАЛ'!Q92+'II КВАРТАЛ '!Q92+' III КВАРТАЛ '!Q92+'IV КВАРТАЛ и СВОД V-мов и $$ '!Q92</f>
        <v>0</v>
      </c>
      <c r="CF92" s="49">
        <f>' I КВАРТАЛ'!R92+'II КВАРТАЛ '!R92+' III КВАРТАЛ '!R92+'IV КВАРТАЛ и СВОД V-мов и $$ '!R92</f>
        <v>0</v>
      </c>
      <c r="CG92" s="49">
        <f>' I КВАРТАЛ'!S92+'II КВАРТАЛ '!S92+' III КВАРТАЛ '!S92+'IV КВАРТАЛ и СВОД V-мов и $$ '!S92</f>
        <v>0</v>
      </c>
      <c r="CH92" s="83">
        <f t="shared" si="166"/>
        <v>0</v>
      </c>
      <c r="CI92" s="82">
        <f>' I КВАРТАЛ'!U92+'II КВАРТАЛ '!U92+' III КВАРТАЛ '!U92+'IV КВАРТАЛ и СВОД V-мов и $$ '!U92</f>
        <v>0</v>
      </c>
      <c r="CJ92" s="82">
        <f>' I КВАРТАЛ'!V92+'II КВАРТАЛ '!V92+' III КВАРТАЛ '!V92+'IV КВАРТАЛ и СВОД V-мов и $$ '!V92</f>
        <v>0</v>
      </c>
      <c r="CK92" s="106">
        <f>' I КВАРТАЛ'!W92+'II КВАРТАЛ '!W92+' III КВАРТАЛ '!W92+'IV КВАРТАЛ и СВОД V-мов и $$ '!W92</f>
        <v>0</v>
      </c>
      <c r="CL92" s="49">
        <f>' I КВАРТАЛ'!X92+'II КВАРТАЛ '!X92+' III КВАРТАЛ '!X92+'IV КВАРТАЛ и СВОД V-мов и $$ '!X92</f>
        <v>0</v>
      </c>
      <c r="CM92" s="49">
        <f>' I КВАРТАЛ'!Y92+'II КВАРТАЛ '!Y92+' III КВАРТАЛ '!Y92+'IV КВАРТАЛ и СВОД V-мов и $$ '!Y92</f>
        <v>0</v>
      </c>
      <c r="CN92" s="83">
        <f t="shared" si="167"/>
        <v>0</v>
      </c>
      <c r="CO92" s="82">
        <f>' I КВАРТАЛ'!AA92+'II КВАРТАЛ '!AA92+' III КВАРТАЛ '!AA92+'IV КВАРТАЛ и СВОД V-мов и $$ '!AA92</f>
        <v>0</v>
      </c>
      <c r="CP92" s="82">
        <f>' I КВАРТАЛ'!AB92+'II КВАРТАЛ '!AB92+' III КВАРТАЛ '!AB92+'IV КВАРТАЛ и СВОД V-мов и $$ '!AB92</f>
        <v>0</v>
      </c>
      <c r="CQ92" s="106">
        <f>' I КВАРТАЛ'!AC92+'II КВАРТАЛ '!AC92+' III КВАРТАЛ '!AC92+'IV КВАРТАЛ и СВОД V-мов и $$ '!AC92</f>
        <v>0</v>
      </c>
      <c r="CR92" s="49">
        <f>' I КВАРТАЛ'!AD92+'II КВАРТАЛ '!AD92+' III КВАРТАЛ '!AD92+'IV КВАРТАЛ и СВОД V-мов и $$ '!AD92</f>
        <v>0</v>
      </c>
      <c r="CS92" s="49">
        <f>' I КВАРТАЛ'!AE92+'II КВАРТАЛ '!AE92+' III КВАРТАЛ '!AE92+'IV КВАРТАЛ и СВОД V-мов и $$ '!AE92</f>
        <v>0</v>
      </c>
      <c r="CT92" s="83">
        <f t="shared" si="168"/>
        <v>0</v>
      </c>
      <c r="CU92" s="82">
        <f>' I КВАРТАЛ'!AG92+'II КВАРТАЛ '!AG92+' III КВАРТАЛ '!AG92+'IV КВАРТАЛ и СВОД V-мов и $$ '!AG92</f>
        <v>0</v>
      </c>
      <c r="CV92" s="82">
        <f>' I КВАРТАЛ'!AH92+'II КВАРТАЛ '!AH92+' III КВАРТАЛ '!AH92+'IV КВАРТАЛ и СВОД V-мов и $$ '!AH92</f>
        <v>0</v>
      </c>
      <c r="CW92" s="106">
        <f>' I КВАРТАЛ'!AI92+'II КВАРТАЛ '!AI92+' III КВАРТАЛ '!AI92+'IV КВАРТАЛ и СВОД V-мов и $$ '!AI92</f>
        <v>0</v>
      </c>
      <c r="CX92" s="49">
        <f>' I КВАРТАЛ'!AJ92+'II КВАРТАЛ '!AJ92+' III КВАРТАЛ '!AJ92+'IV КВАРТАЛ и СВОД V-мов и $$ '!AJ92</f>
        <v>0</v>
      </c>
      <c r="CY92" s="49">
        <f>' I КВАРТАЛ'!AK92+'II КВАРТАЛ '!AK92+' III КВАРТАЛ '!AK92+'IV КВАРТАЛ и СВОД V-мов и $$ '!AK92</f>
        <v>0</v>
      </c>
      <c r="CZ92" s="83">
        <f t="shared" si="169"/>
        <v>0</v>
      </c>
      <c r="DA92" s="82">
        <f>' I КВАРТАЛ'!AM92+'II КВАРТАЛ '!AM92+' III КВАРТАЛ '!AM92+'IV КВАРТАЛ и СВОД V-мов и $$ '!AM92</f>
        <v>0</v>
      </c>
      <c r="DB92" s="82">
        <f>' I КВАРТАЛ'!AN92+'II КВАРТАЛ '!AN92+' III КВАРТАЛ '!AN92+'IV КВАРТАЛ и СВОД V-мов и $$ '!AN92</f>
        <v>0</v>
      </c>
      <c r="DC92" s="106">
        <f>' I КВАРТАЛ'!AO92+'II КВАРТАЛ '!AO92+' III КВАРТАЛ '!AO92+'IV КВАРТАЛ и СВОД V-мов и $$ '!AO92</f>
        <v>0</v>
      </c>
      <c r="DD92" s="49">
        <f>' I КВАРТАЛ'!AP92+'II КВАРТАЛ '!AP92+' III КВАРТАЛ '!AP92+'IV КВАРТАЛ и СВОД V-мов и $$ '!AP92</f>
        <v>0</v>
      </c>
      <c r="DE92" s="49">
        <f>' I КВАРТАЛ'!AQ92+'II КВАРТАЛ '!AQ92+' III КВАРТАЛ '!AQ92+'IV КВАРТАЛ и СВОД V-мов и $$ '!AQ92</f>
        <v>0</v>
      </c>
      <c r="DF92" s="83">
        <f t="shared" si="170"/>
        <v>0</v>
      </c>
      <c r="DG92" s="82">
        <f>' I КВАРТАЛ'!AS92+'II КВАРТАЛ '!AS92+' III КВАРТАЛ '!AS92+'IV КВАРТАЛ и СВОД V-мов и $$ '!AS92</f>
        <v>0</v>
      </c>
      <c r="DH92" s="82">
        <f>' I КВАРТАЛ'!AT92+'II КВАРТАЛ '!AT92+' III КВАРТАЛ '!AT92+'IV КВАРТАЛ и СВОД V-мов и $$ '!AT92</f>
        <v>0</v>
      </c>
      <c r="DI92" s="106">
        <f>' I КВАРТАЛ'!AU92+'II КВАРТАЛ '!AU92+' III КВАРТАЛ '!AU92+'IV КВАРТАЛ и СВОД V-мов и $$ '!AU92</f>
        <v>0</v>
      </c>
      <c r="DJ92" s="49">
        <f>' I КВАРТАЛ'!AV92+'II КВАРТАЛ '!AV92+' III КВАРТАЛ '!AV92+'IV КВАРТАЛ и СВОД V-мов и $$ '!AV92</f>
        <v>0</v>
      </c>
      <c r="DK92" s="49">
        <f>' I КВАРТАЛ'!AW92+'II КВАРТАЛ '!AW92+' III КВАРТАЛ '!AW92+'IV КВАРТАЛ и СВОД V-мов и $$ '!AW92</f>
        <v>0</v>
      </c>
      <c r="DL92" s="83">
        <f t="shared" si="171"/>
        <v>0</v>
      </c>
      <c r="DM92" s="82">
        <f>' I КВАРТАЛ'!AY92+'II КВАРТАЛ '!AY92+' III КВАРТАЛ '!AY92+'IV КВАРТАЛ и СВОД V-мов и $$ '!AY92</f>
        <v>0</v>
      </c>
      <c r="DN92" s="82">
        <f>' I КВАРТАЛ'!AZ92+'II КВАРТАЛ '!AZ92+' III КВАРТАЛ '!AZ92+'IV КВАРТАЛ и СВОД V-мов и $$ '!AZ92</f>
        <v>0</v>
      </c>
      <c r="DO92" s="106">
        <f>' I КВАРТАЛ'!BA92+'II КВАРТАЛ '!BA92+' III КВАРТАЛ '!BA92+'IV КВАРТАЛ и СВОД V-мов и $$ '!BA92</f>
        <v>0</v>
      </c>
      <c r="DP92" s="49">
        <f>' I КВАРТАЛ'!BB92+'II КВАРТАЛ '!BB92+' III КВАРТАЛ '!BB92+'IV КВАРТАЛ и СВОД V-мов и $$ '!BB92</f>
        <v>0</v>
      </c>
      <c r="DQ92" s="49">
        <f>' I КВАРТАЛ'!BC92+'II КВАРТАЛ '!BC92+' III КВАРТАЛ '!BC92+'IV КВАРТАЛ и СВОД V-мов и $$ '!BC92</f>
        <v>0</v>
      </c>
      <c r="DR92" s="83">
        <f t="shared" si="172"/>
        <v>2990</v>
      </c>
      <c r="DS92" s="82">
        <f>' I КВАРТАЛ'!BE92+'II КВАРТАЛ '!BE92+' III КВАРТАЛ '!BE92+'IV КВАРТАЛ и СВОД V-мов и $$ '!BE92</f>
        <v>834</v>
      </c>
      <c r="DT92" s="82">
        <f>' I КВАРТАЛ'!BF92+'II КВАРТАЛ '!BF92+' III КВАРТАЛ '!BF92+'IV КВАРТАЛ и СВОД V-мов и $$ '!BF92</f>
        <v>2156</v>
      </c>
      <c r="DU92" s="106">
        <f>' I КВАРТАЛ'!BG92+'II КВАРТАЛ '!BG92+' III КВАРТАЛ '!BG92+'IV КВАРТАЛ и СВОД V-мов и $$ '!BG92</f>
        <v>5501555.2999999998</v>
      </c>
      <c r="DV92" s="49">
        <f>' I КВАРТАЛ'!BH92+'II КВАРТАЛ '!BH92+' III КВАРТАЛ '!BH92+'IV КВАРТАЛ и СВОД V-мов и $$ '!BH92</f>
        <v>1534547.53</v>
      </c>
      <c r="DW92" s="49">
        <f>' I КВАРТАЛ'!BI92+'II КВАРТАЛ '!BI92+' III КВАРТАЛ '!BI92+'IV КВАРТАЛ и СВОД V-мов и $$ '!BI92</f>
        <v>3967007.77</v>
      </c>
      <c r="DX92" s="33"/>
      <c r="DY92" s="65">
        <f t="shared" si="209"/>
        <v>2990</v>
      </c>
      <c r="DZ92" s="90">
        <f t="shared" si="210"/>
        <v>834</v>
      </c>
      <c r="EA92" s="90">
        <f t="shared" si="211"/>
        <v>2156</v>
      </c>
      <c r="EB92" s="56">
        <f t="shared" si="212"/>
        <v>5501555.2999999998</v>
      </c>
      <c r="EC92" s="49">
        <f t="shared" si="213"/>
        <v>1534547.53</v>
      </c>
      <c r="ED92" s="49">
        <f t="shared" si="214"/>
        <v>3967007.77</v>
      </c>
      <c r="EE92" s="107">
        <f t="shared" si="161"/>
        <v>0</v>
      </c>
      <c r="EF92" s="93">
        <f t="shared" si="215"/>
        <v>2990</v>
      </c>
      <c r="EG92" s="94">
        <f t="shared" si="216"/>
        <v>0</v>
      </c>
      <c r="EH92" s="151"/>
      <c r="EI92" s="156"/>
      <c r="EJ92" s="157"/>
    </row>
    <row r="93" spans="1:143" ht="30" x14ac:dyDescent="0.25">
      <c r="A93" s="126" t="s">
        <v>98</v>
      </c>
      <c r="B93" s="48"/>
      <c r="C93" s="11"/>
      <c r="D93" s="11"/>
      <c r="E93" s="69"/>
      <c r="F93" s="3"/>
      <c r="G93" s="3"/>
      <c r="H93" s="48"/>
      <c r="I93" s="11"/>
      <c r="J93" s="11"/>
      <c r="K93" s="69"/>
      <c r="L93" s="3"/>
      <c r="M93" s="3"/>
      <c r="N93" s="48"/>
      <c r="O93" s="3"/>
      <c r="P93" s="3"/>
      <c r="Q93" s="69"/>
      <c r="R93" s="3"/>
      <c r="S93" s="3"/>
      <c r="T93" s="48"/>
      <c r="U93" s="11"/>
      <c r="V93" s="11"/>
      <c r="W93" s="69"/>
      <c r="X93" s="3"/>
      <c r="Y93" s="3"/>
      <c r="Z93" s="48"/>
      <c r="AA93" s="11"/>
      <c r="AB93" s="11"/>
      <c r="AC93" s="69"/>
      <c r="AD93" s="3"/>
      <c r="AE93" s="3"/>
      <c r="AF93" s="48"/>
      <c r="AG93" s="3"/>
      <c r="AH93" s="3"/>
      <c r="AI93" s="69"/>
      <c r="AJ93" s="3"/>
      <c r="AK93" s="3"/>
      <c r="AL93" s="48"/>
      <c r="AM93" s="3"/>
      <c r="AN93" s="3"/>
      <c r="AO93" s="69"/>
      <c r="AP93" s="3"/>
      <c r="AQ93" s="3"/>
      <c r="AR93" s="48">
        <f t="shared" ref="AR93:AR94" si="218">AS93+AT93</f>
        <v>0</v>
      </c>
      <c r="AS93" s="11">
        <v>0</v>
      </c>
      <c r="AT93" s="11">
        <v>0</v>
      </c>
      <c r="AU93" s="137">
        <f t="shared" ref="AU93:AU94" si="219">AV93+AW93</f>
        <v>0</v>
      </c>
      <c r="AV93" s="3">
        <v>0</v>
      </c>
      <c r="AW93" s="3">
        <v>0</v>
      </c>
      <c r="AX93" s="48"/>
      <c r="AY93" s="11"/>
      <c r="AZ93" s="11"/>
      <c r="BA93" s="69"/>
      <c r="BB93" s="3"/>
      <c r="BC93" s="3"/>
      <c r="BD93" s="48"/>
      <c r="BE93" s="11"/>
      <c r="BF93" s="11"/>
      <c r="BG93" s="69"/>
      <c r="BH93" s="3"/>
      <c r="BI93" s="3"/>
      <c r="BK93" s="55">
        <f t="shared" si="156"/>
        <v>0</v>
      </c>
      <c r="BL93" s="58">
        <f>' I КВАРТАЛ'!BK93+'II КВАРТАЛ '!BK93+' III КВАРТАЛ '!BK93+'IV КВАРТАЛ и СВОД V-мов и $$ '!BK93</f>
        <v>247000.52</v>
      </c>
      <c r="BM93" s="99">
        <v>247000.52</v>
      </c>
      <c r="BN93" s="99">
        <f t="shared" si="157"/>
        <v>0</v>
      </c>
      <c r="BO93" s="99"/>
      <c r="BP93" s="83">
        <f t="shared" si="208"/>
        <v>0</v>
      </c>
      <c r="BQ93" s="82">
        <f>' I КВАРТАЛ'!C93+'II КВАРТАЛ '!C93+' III КВАРТАЛ '!C93+'IV КВАРТАЛ и СВОД V-мов и $$ '!C93</f>
        <v>0</v>
      </c>
      <c r="BR93" s="82">
        <f>' I КВАРТАЛ'!D93+'II КВАРТАЛ '!D93+' III КВАРТАЛ '!D93+'IV КВАРТАЛ и СВОД V-мов и $$ '!D93</f>
        <v>0</v>
      </c>
      <c r="BS93" s="106">
        <f>' I КВАРТАЛ'!E93+'II КВАРТАЛ '!E93+' III КВАРТАЛ '!E93+'IV КВАРТАЛ и СВОД V-мов и $$ '!E93</f>
        <v>0</v>
      </c>
      <c r="BT93" s="49">
        <f>' I КВАРТАЛ'!F93+'II КВАРТАЛ '!F93+' III КВАРТАЛ '!F93+'IV КВАРТАЛ и СВОД V-мов и $$ '!F93</f>
        <v>0</v>
      </c>
      <c r="BU93" s="49">
        <f>' I КВАРТАЛ'!G93+'II КВАРТАЛ '!G93+' III КВАРТАЛ '!G93+'IV КВАРТАЛ и СВОД V-мов и $$ '!G93</f>
        <v>0</v>
      </c>
      <c r="BV93" s="83">
        <f t="shared" si="164"/>
        <v>0</v>
      </c>
      <c r="BW93" s="82">
        <f>' I КВАРТАЛ'!I93+'II КВАРТАЛ '!I93+' III КВАРТАЛ '!I93+'IV КВАРТАЛ и СВОД V-мов и $$ '!I93</f>
        <v>0</v>
      </c>
      <c r="BX93" s="82">
        <f>' I КВАРТАЛ'!J93+'II КВАРТАЛ '!J93+' III КВАРТАЛ '!J93+'IV КВАРТАЛ и СВОД V-мов и $$ '!J93</f>
        <v>0</v>
      </c>
      <c r="BY93" s="106">
        <f>' I КВАРТАЛ'!K93+'II КВАРТАЛ '!K93+' III КВАРТАЛ '!K93+'IV КВАРТАЛ и СВОД V-мов и $$ '!K93</f>
        <v>0</v>
      </c>
      <c r="BZ93" s="49">
        <f>' I КВАРТАЛ'!L93+'II КВАРТАЛ '!L93+' III КВАРТАЛ '!L93+'IV КВАРТАЛ и СВОД V-мов и $$ '!L93</f>
        <v>0</v>
      </c>
      <c r="CA93" s="49">
        <f>' I КВАРТАЛ'!M93+'II КВАРТАЛ '!M93+' III КВАРТАЛ '!M93+'IV КВАРТАЛ и СВОД V-мов и $$ '!M93</f>
        <v>0</v>
      </c>
      <c r="CB93" s="83">
        <f t="shared" si="165"/>
        <v>0</v>
      </c>
      <c r="CC93" s="82">
        <f>' I КВАРТАЛ'!O93+'II КВАРТАЛ '!O93+' III КВАРТАЛ '!O93+'IV КВАРТАЛ и СВОД V-мов и $$ '!O93</f>
        <v>0</v>
      </c>
      <c r="CD93" s="82">
        <f>' I КВАРТАЛ'!P93+'II КВАРТАЛ '!P93+' III КВАРТАЛ '!P93+'IV КВАРТАЛ и СВОД V-мов и $$ '!P93</f>
        <v>0</v>
      </c>
      <c r="CE93" s="106">
        <f>' I КВАРТАЛ'!Q93+'II КВАРТАЛ '!Q93+' III КВАРТАЛ '!Q93+'IV КВАРТАЛ и СВОД V-мов и $$ '!Q93</f>
        <v>0</v>
      </c>
      <c r="CF93" s="49">
        <f>' I КВАРТАЛ'!R93+'II КВАРТАЛ '!R93+' III КВАРТАЛ '!R93+'IV КВАРТАЛ и СВОД V-мов и $$ '!R93</f>
        <v>0</v>
      </c>
      <c r="CG93" s="49">
        <f>' I КВАРТАЛ'!S93+'II КВАРТАЛ '!S93+' III КВАРТАЛ '!S93+'IV КВАРТАЛ и СВОД V-мов и $$ '!S93</f>
        <v>0</v>
      </c>
      <c r="CH93" s="83">
        <f t="shared" si="166"/>
        <v>0</v>
      </c>
      <c r="CI93" s="82">
        <f>' I КВАРТАЛ'!U93+'II КВАРТАЛ '!U93+' III КВАРТАЛ '!U93+'IV КВАРТАЛ и СВОД V-мов и $$ '!U93</f>
        <v>0</v>
      </c>
      <c r="CJ93" s="82">
        <f>' I КВАРТАЛ'!V93+'II КВАРТАЛ '!V93+' III КВАРТАЛ '!V93+'IV КВАРТАЛ и СВОД V-мов и $$ '!V93</f>
        <v>0</v>
      </c>
      <c r="CK93" s="106">
        <f>' I КВАРТАЛ'!W93+'II КВАРТАЛ '!W93+' III КВАРТАЛ '!W93+'IV КВАРТАЛ и СВОД V-мов и $$ '!W93</f>
        <v>0</v>
      </c>
      <c r="CL93" s="49">
        <f>' I КВАРТАЛ'!X93+'II КВАРТАЛ '!X93+' III КВАРТАЛ '!X93+'IV КВАРТАЛ и СВОД V-мов и $$ '!X93</f>
        <v>0</v>
      </c>
      <c r="CM93" s="49">
        <f>' I КВАРТАЛ'!Y93+'II КВАРТАЛ '!Y93+' III КВАРТАЛ '!Y93+'IV КВАРТАЛ и СВОД V-мов и $$ '!Y93</f>
        <v>0</v>
      </c>
      <c r="CN93" s="83">
        <f t="shared" si="167"/>
        <v>0</v>
      </c>
      <c r="CO93" s="82">
        <f>' I КВАРТАЛ'!AA93+'II КВАРТАЛ '!AA93+' III КВАРТАЛ '!AA93+'IV КВАРТАЛ и СВОД V-мов и $$ '!AA93</f>
        <v>0</v>
      </c>
      <c r="CP93" s="82">
        <f>' I КВАРТАЛ'!AB93+'II КВАРТАЛ '!AB93+' III КВАРТАЛ '!AB93+'IV КВАРТАЛ и СВОД V-мов и $$ '!AB93</f>
        <v>0</v>
      </c>
      <c r="CQ93" s="106">
        <f>' I КВАРТАЛ'!AC93+'II КВАРТАЛ '!AC93+' III КВАРТАЛ '!AC93+'IV КВАРТАЛ и СВОД V-мов и $$ '!AC93</f>
        <v>0</v>
      </c>
      <c r="CR93" s="49">
        <f>' I КВАРТАЛ'!AD93+'II КВАРТАЛ '!AD93+' III КВАРТАЛ '!AD93+'IV КВАРТАЛ и СВОД V-мов и $$ '!AD93</f>
        <v>0</v>
      </c>
      <c r="CS93" s="49">
        <f>' I КВАРТАЛ'!AE93+'II КВАРТАЛ '!AE93+' III КВАРТАЛ '!AE93+'IV КВАРТАЛ и СВОД V-мов и $$ '!AE93</f>
        <v>0</v>
      </c>
      <c r="CT93" s="83">
        <f t="shared" si="168"/>
        <v>0</v>
      </c>
      <c r="CU93" s="82">
        <f>' I КВАРТАЛ'!AG93+'II КВАРТАЛ '!AG93+' III КВАРТАЛ '!AG93+'IV КВАРТАЛ и СВОД V-мов и $$ '!AG93</f>
        <v>0</v>
      </c>
      <c r="CV93" s="82">
        <f>' I КВАРТАЛ'!AH93+'II КВАРТАЛ '!AH93+' III КВАРТАЛ '!AH93+'IV КВАРТАЛ и СВОД V-мов и $$ '!AH93</f>
        <v>0</v>
      </c>
      <c r="CW93" s="106">
        <f>' I КВАРТАЛ'!AI93+'II КВАРТАЛ '!AI93+' III КВАРТАЛ '!AI93+'IV КВАРТАЛ и СВОД V-мов и $$ '!AI93</f>
        <v>0</v>
      </c>
      <c r="CX93" s="49">
        <f>' I КВАРТАЛ'!AJ93+'II КВАРТАЛ '!AJ93+' III КВАРТАЛ '!AJ93+'IV КВАРТАЛ и СВОД V-мов и $$ '!AJ93</f>
        <v>0</v>
      </c>
      <c r="CY93" s="49">
        <f>' I КВАРТАЛ'!AK93+'II КВАРТАЛ '!AK93+' III КВАРТАЛ '!AK93+'IV КВАРТАЛ и СВОД V-мов и $$ '!AK93</f>
        <v>0</v>
      </c>
      <c r="CZ93" s="83">
        <f t="shared" si="169"/>
        <v>0</v>
      </c>
      <c r="DA93" s="82">
        <f>' I КВАРТАЛ'!AM93+'II КВАРТАЛ '!AM93+' III КВАРТАЛ '!AM93+'IV КВАРТАЛ и СВОД V-мов и $$ '!AM93</f>
        <v>0</v>
      </c>
      <c r="DB93" s="82">
        <f>' I КВАРТАЛ'!AN93+'II КВАРТАЛ '!AN93+' III КВАРТАЛ '!AN93+'IV КВАРТАЛ и СВОД V-мов и $$ '!AN93</f>
        <v>0</v>
      </c>
      <c r="DC93" s="106">
        <f>' I КВАРТАЛ'!AO93+'II КВАРТАЛ '!AO93+' III КВАРТАЛ '!AO93+'IV КВАРТАЛ и СВОД V-мов и $$ '!AO93</f>
        <v>0</v>
      </c>
      <c r="DD93" s="49">
        <f>' I КВАРТАЛ'!AP93+'II КВАРТАЛ '!AP93+' III КВАРТАЛ '!AP93+'IV КВАРТАЛ и СВОД V-мов и $$ '!AP93</f>
        <v>0</v>
      </c>
      <c r="DE93" s="49">
        <f>' I КВАРТАЛ'!AQ93+'II КВАРТАЛ '!AQ93+' III КВАРТАЛ '!AQ93+'IV КВАРТАЛ и СВОД V-мов и $$ '!AQ93</f>
        <v>0</v>
      </c>
      <c r="DF93" s="83">
        <f t="shared" si="170"/>
        <v>2</v>
      </c>
      <c r="DG93" s="82">
        <f>' I КВАРТАЛ'!AS93+'II КВАРТАЛ '!AS93+' III КВАРТАЛ '!AS93+'IV КВАРТАЛ и СВОД V-мов и $$ '!AS93</f>
        <v>1</v>
      </c>
      <c r="DH93" s="82">
        <f>' I КВАРТАЛ'!AT93+'II КВАРТАЛ '!AT93+' III КВАРТАЛ '!AT93+'IV КВАРТАЛ и СВОД V-мов и $$ '!AT93</f>
        <v>1</v>
      </c>
      <c r="DI93" s="106">
        <f>' I КВАРТАЛ'!AU93+'II КВАРТАЛ '!AU93+' III КВАРТАЛ '!AU93+'IV КВАРТАЛ и СВОД V-мов и $$ '!AU93</f>
        <v>247000.52</v>
      </c>
      <c r="DJ93" s="49">
        <f>' I КВАРТАЛ'!AV93+'II КВАРТАЛ '!AV93+' III КВАРТАЛ '!AV93+'IV КВАРТАЛ и СВОД V-мов и $$ '!AV93</f>
        <v>123500.26</v>
      </c>
      <c r="DK93" s="49">
        <f>' I КВАРТАЛ'!AW93+'II КВАРТАЛ '!AW93+' III КВАРТАЛ '!AW93+'IV КВАРТАЛ и СВОД V-мов и $$ '!AW93</f>
        <v>123500.26</v>
      </c>
      <c r="DL93" s="83">
        <f t="shared" si="171"/>
        <v>0</v>
      </c>
      <c r="DM93" s="82">
        <f>' I КВАРТАЛ'!AY93+'II КВАРТАЛ '!AY93+' III КВАРТАЛ '!AY93+'IV КВАРТАЛ и СВОД V-мов и $$ '!AY93</f>
        <v>0</v>
      </c>
      <c r="DN93" s="82">
        <f>' I КВАРТАЛ'!AZ93+'II КВАРТАЛ '!AZ93+' III КВАРТАЛ '!AZ93+'IV КВАРТАЛ и СВОД V-мов и $$ '!AZ93</f>
        <v>0</v>
      </c>
      <c r="DO93" s="106">
        <f>' I КВАРТАЛ'!BA93+'II КВАРТАЛ '!BA93+' III КВАРТАЛ '!BA93+'IV КВАРТАЛ и СВОД V-мов и $$ '!BA93</f>
        <v>0</v>
      </c>
      <c r="DP93" s="49">
        <f>' I КВАРТАЛ'!BB93+'II КВАРТАЛ '!BB93+' III КВАРТАЛ '!BB93+'IV КВАРТАЛ и СВОД V-мов и $$ '!BB93</f>
        <v>0</v>
      </c>
      <c r="DQ93" s="49">
        <f>' I КВАРТАЛ'!BC93+'II КВАРТАЛ '!BC93+' III КВАРТАЛ '!BC93+'IV КВАРТАЛ и СВОД V-мов и $$ '!BC93</f>
        <v>0</v>
      </c>
      <c r="DR93" s="83">
        <f t="shared" si="172"/>
        <v>0</v>
      </c>
      <c r="DS93" s="82">
        <f>' I КВАРТАЛ'!BE93+'II КВАРТАЛ '!BE93+' III КВАРТАЛ '!BE93+'IV КВАРТАЛ и СВОД V-мов и $$ '!BE93</f>
        <v>0</v>
      </c>
      <c r="DT93" s="82">
        <f>' I КВАРТАЛ'!BF93+'II КВАРТАЛ '!BF93+' III КВАРТАЛ '!BF93+'IV КВАРТАЛ и СВОД V-мов и $$ '!BF93</f>
        <v>0</v>
      </c>
      <c r="DU93" s="106">
        <f>' I КВАРТАЛ'!BG93+'II КВАРТАЛ '!BG93+' III КВАРТАЛ '!BG93+'IV КВАРТАЛ и СВОД V-мов и $$ '!BG93</f>
        <v>0</v>
      </c>
      <c r="DV93" s="49">
        <f>' I КВАРТАЛ'!BH93+'II КВАРТАЛ '!BH93+' III КВАРТАЛ '!BH93+'IV КВАРТАЛ и СВОД V-мов и $$ '!BH93</f>
        <v>0</v>
      </c>
      <c r="DW93" s="49">
        <f>' I КВАРТАЛ'!BI93+'II КВАРТАЛ '!BI93+' III КВАРТАЛ '!BI93+'IV КВАРТАЛ и СВОД V-мов и $$ '!BI93</f>
        <v>0</v>
      </c>
      <c r="DX93" s="33"/>
      <c r="DY93" s="65">
        <f t="shared" si="209"/>
        <v>2</v>
      </c>
      <c r="DZ93" s="90">
        <f t="shared" si="210"/>
        <v>1</v>
      </c>
      <c r="EA93" s="90">
        <f t="shared" si="211"/>
        <v>1</v>
      </c>
      <c r="EB93" s="56">
        <f t="shared" si="212"/>
        <v>247000.52</v>
      </c>
      <c r="EC93" s="49">
        <f t="shared" si="213"/>
        <v>123500.26</v>
      </c>
      <c r="ED93" s="49">
        <f t="shared" si="214"/>
        <v>123500.26</v>
      </c>
      <c r="EE93" s="107">
        <f t="shared" si="161"/>
        <v>0</v>
      </c>
      <c r="EF93" s="93">
        <f t="shared" si="215"/>
        <v>2</v>
      </c>
      <c r="EG93" s="94">
        <f t="shared" si="216"/>
        <v>0</v>
      </c>
      <c r="EH93" s="151"/>
      <c r="EI93" s="156"/>
      <c r="EJ93" s="157"/>
    </row>
    <row r="94" spans="1:143" ht="15" x14ac:dyDescent="0.25">
      <c r="A94" s="126" t="s">
        <v>111</v>
      </c>
      <c r="B94" s="48"/>
      <c r="C94" s="11"/>
      <c r="D94" s="11"/>
      <c r="E94" s="69"/>
      <c r="F94" s="3"/>
      <c r="G94" s="3"/>
      <c r="H94" s="48"/>
      <c r="I94" s="11"/>
      <c r="J94" s="11"/>
      <c r="K94" s="69"/>
      <c r="L94" s="3"/>
      <c r="M94" s="3"/>
      <c r="N94" s="48"/>
      <c r="O94" s="3"/>
      <c r="P94" s="3"/>
      <c r="Q94" s="69"/>
      <c r="R94" s="3"/>
      <c r="S94" s="3"/>
      <c r="T94" s="48"/>
      <c r="U94" s="11"/>
      <c r="V94" s="11"/>
      <c r="W94" s="69"/>
      <c r="X94" s="3"/>
      <c r="Y94" s="3"/>
      <c r="Z94" s="48"/>
      <c r="AA94" s="11"/>
      <c r="AB94" s="11"/>
      <c r="AC94" s="69"/>
      <c r="AD94" s="3"/>
      <c r="AE94" s="3"/>
      <c r="AF94" s="48"/>
      <c r="AG94" s="3"/>
      <c r="AH94" s="3"/>
      <c r="AI94" s="69"/>
      <c r="AJ94" s="3"/>
      <c r="AK94" s="3"/>
      <c r="AL94" s="48"/>
      <c r="AM94" s="3"/>
      <c r="AN94" s="3"/>
      <c r="AO94" s="69"/>
      <c r="AP94" s="3"/>
      <c r="AQ94" s="3"/>
      <c r="AR94" s="48">
        <f t="shared" si="218"/>
        <v>0</v>
      </c>
      <c r="AS94" s="11">
        <v>0</v>
      </c>
      <c r="AT94" s="11">
        <v>0</v>
      </c>
      <c r="AU94" s="137">
        <f t="shared" si="219"/>
        <v>0</v>
      </c>
      <c r="AV94" s="3">
        <v>0</v>
      </c>
      <c r="AW94" s="3">
        <v>0</v>
      </c>
      <c r="AX94" s="48"/>
      <c r="AY94" s="11"/>
      <c r="AZ94" s="11"/>
      <c r="BA94" s="69"/>
      <c r="BB94" s="3"/>
      <c r="BC94" s="3"/>
      <c r="BD94" s="48"/>
      <c r="BE94" s="11"/>
      <c r="BF94" s="11"/>
      <c r="BG94" s="69"/>
      <c r="BH94" s="3"/>
      <c r="BI94" s="3"/>
      <c r="BK94" s="55">
        <f t="shared" si="156"/>
        <v>0</v>
      </c>
      <c r="BL94" s="58">
        <f>' I КВАРТАЛ'!BK94+'II КВАРТАЛ '!BK94+' III КВАРТАЛ '!BK94+'IV КВАРТАЛ и СВОД V-мов и $$ '!BK94</f>
        <v>247000.52</v>
      </c>
      <c r="BM94" s="99">
        <v>247000.52</v>
      </c>
      <c r="BN94" s="99">
        <f t="shared" si="157"/>
        <v>0</v>
      </c>
      <c r="BO94" s="99"/>
      <c r="BP94" s="83"/>
      <c r="BQ94" s="82">
        <f>' I КВАРТАЛ'!C94+'II КВАРТАЛ '!C94+' III КВАРТАЛ '!C94+'IV КВАРТАЛ и СВОД V-мов и $$ '!C94</f>
        <v>0</v>
      </c>
      <c r="BR94" s="82">
        <f>' I КВАРТАЛ'!D94+'II КВАРТАЛ '!D94+' III КВАРТАЛ '!D94+'IV КВАРТАЛ и СВОД V-мов и $$ '!D94</f>
        <v>0</v>
      </c>
      <c r="BS94" s="106">
        <f>' I КВАРТАЛ'!E94+'II КВАРТАЛ '!E94+' III КВАРТАЛ '!E94+'IV КВАРТАЛ и СВОД V-мов и $$ '!E94</f>
        <v>0</v>
      </c>
      <c r="BT94" s="49">
        <f>' I КВАРТАЛ'!F94+'II КВАРТАЛ '!F94+' III КВАРТАЛ '!F94+'IV КВАРТАЛ и СВОД V-мов и $$ '!F94</f>
        <v>0</v>
      </c>
      <c r="BU94" s="49">
        <f>' I КВАРТАЛ'!G94+'II КВАРТАЛ '!G94+' III КВАРТАЛ '!G94+'IV КВАРТАЛ и СВОД V-мов и $$ '!G94</f>
        <v>0</v>
      </c>
      <c r="BV94" s="83">
        <f t="shared" si="164"/>
        <v>0</v>
      </c>
      <c r="BW94" s="82">
        <f>' I КВАРТАЛ'!I94+'II КВАРТАЛ '!I94+' III КВАРТАЛ '!I94+'IV КВАРТАЛ и СВОД V-мов и $$ '!I94</f>
        <v>0</v>
      </c>
      <c r="BX94" s="82">
        <f>' I КВАРТАЛ'!J94+'II КВАРТАЛ '!J94+' III КВАРТАЛ '!J94+'IV КВАРТАЛ и СВОД V-мов и $$ '!J94</f>
        <v>0</v>
      </c>
      <c r="BY94" s="106">
        <f>' I КВАРТАЛ'!K94+'II КВАРТАЛ '!K94+' III КВАРТАЛ '!K94+'IV КВАРТАЛ и СВОД V-мов и $$ '!K94</f>
        <v>0</v>
      </c>
      <c r="BZ94" s="49">
        <f>' I КВАРТАЛ'!L94+'II КВАРТАЛ '!L94+' III КВАРТАЛ '!L94+'IV КВАРТАЛ и СВОД V-мов и $$ '!L94</f>
        <v>0</v>
      </c>
      <c r="CA94" s="49">
        <f>' I КВАРТАЛ'!M94+'II КВАРТАЛ '!M94+' III КВАРТАЛ '!M94+'IV КВАРТАЛ и СВОД V-мов и $$ '!M94</f>
        <v>0</v>
      </c>
      <c r="CB94" s="83">
        <f t="shared" si="165"/>
        <v>0</v>
      </c>
      <c r="CC94" s="82">
        <f>' I КВАРТАЛ'!O94+'II КВАРТАЛ '!O94+' III КВАРТАЛ '!O94+'IV КВАРТАЛ и СВОД V-мов и $$ '!O94</f>
        <v>0</v>
      </c>
      <c r="CD94" s="82">
        <f>' I КВАРТАЛ'!P94+'II КВАРТАЛ '!P94+' III КВАРТАЛ '!P94+'IV КВАРТАЛ и СВОД V-мов и $$ '!P94</f>
        <v>0</v>
      </c>
      <c r="CE94" s="106">
        <f>' I КВАРТАЛ'!Q94+'II КВАРТАЛ '!Q94+' III КВАРТАЛ '!Q94+'IV КВАРТАЛ и СВОД V-мов и $$ '!Q94</f>
        <v>0</v>
      </c>
      <c r="CF94" s="49">
        <f>' I КВАРТАЛ'!R94+'II КВАРТАЛ '!R94+' III КВАРТАЛ '!R94+'IV КВАРТАЛ и СВОД V-мов и $$ '!R94</f>
        <v>0</v>
      </c>
      <c r="CG94" s="49">
        <f>' I КВАРТАЛ'!S94+'II КВАРТАЛ '!S94+' III КВАРТАЛ '!S94+'IV КВАРТАЛ и СВОД V-мов и $$ '!S94</f>
        <v>0</v>
      </c>
      <c r="CH94" s="83">
        <f t="shared" si="166"/>
        <v>0</v>
      </c>
      <c r="CI94" s="82">
        <f>' I КВАРТАЛ'!U94+'II КВАРТАЛ '!U94+' III КВАРТАЛ '!U94+'IV КВАРТАЛ и СВОД V-мов и $$ '!U94</f>
        <v>0</v>
      </c>
      <c r="CJ94" s="82">
        <f>' I КВАРТАЛ'!V94+'II КВАРТАЛ '!V94+' III КВАРТАЛ '!V94+'IV КВАРТАЛ и СВОД V-мов и $$ '!V94</f>
        <v>0</v>
      </c>
      <c r="CK94" s="106">
        <f>' I КВАРТАЛ'!W94+'II КВАРТАЛ '!W94+' III КВАРТАЛ '!W94+'IV КВАРТАЛ и СВОД V-мов и $$ '!W94</f>
        <v>0</v>
      </c>
      <c r="CL94" s="49">
        <f>' I КВАРТАЛ'!X94+'II КВАРТАЛ '!X94+' III КВАРТАЛ '!X94+'IV КВАРТАЛ и СВОД V-мов и $$ '!X94</f>
        <v>0</v>
      </c>
      <c r="CM94" s="49">
        <f>' I КВАРТАЛ'!Y94+'II КВАРТАЛ '!Y94+' III КВАРТАЛ '!Y94+'IV КВАРТАЛ и СВОД V-мов и $$ '!Y94</f>
        <v>0</v>
      </c>
      <c r="CN94" s="83">
        <f t="shared" si="167"/>
        <v>0</v>
      </c>
      <c r="CO94" s="82">
        <f>' I КВАРТАЛ'!AA94+'II КВАРТАЛ '!AA94+' III КВАРТАЛ '!AA94+'IV КВАРТАЛ и СВОД V-мов и $$ '!AA94</f>
        <v>0</v>
      </c>
      <c r="CP94" s="82">
        <f>' I КВАРТАЛ'!AB94+'II КВАРТАЛ '!AB94+' III КВАРТАЛ '!AB94+'IV КВАРТАЛ и СВОД V-мов и $$ '!AB94</f>
        <v>0</v>
      </c>
      <c r="CQ94" s="106">
        <f>' I КВАРТАЛ'!AC94+'II КВАРТАЛ '!AC94+' III КВАРТАЛ '!AC94+'IV КВАРТАЛ и СВОД V-мов и $$ '!AC94</f>
        <v>0</v>
      </c>
      <c r="CR94" s="49">
        <f>' I КВАРТАЛ'!AD94+'II КВАРТАЛ '!AD94+' III КВАРТАЛ '!AD94+'IV КВАРТАЛ и СВОД V-мов и $$ '!AD94</f>
        <v>0</v>
      </c>
      <c r="CS94" s="49">
        <f>' I КВАРТАЛ'!AE94+'II КВАРТАЛ '!AE94+' III КВАРТАЛ '!AE94+'IV КВАРТАЛ и СВОД V-мов и $$ '!AE94</f>
        <v>0</v>
      </c>
      <c r="CT94" s="83">
        <f t="shared" si="168"/>
        <v>0</v>
      </c>
      <c r="CU94" s="82">
        <f>' I КВАРТАЛ'!AG94+'II КВАРТАЛ '!AG94+' III КВАРТАЛ '!AG94+'IV КВАРТАЛ и СВОД V-мов и $$ '!AG94</f>
        <v>0</v>
      </c>
      <c r="CV94" s="82">
        <f>' I КВАРТАЛ'!AH94+'II КВАРТАЛ '!AH94+' III КВАРТАЛ '!AH94+'IV КВАРТАЛ и СВОД V-мов и $$ '!AH94</f>
        <v>0</v>
      </c>
      <c r="CW94" s="106">
        <f>' I КВАРТАЛ'!AI94+'II КВАРТАЛ '!AI94+' III КВАРТАЛ '!AI94+'IV КВАРТАЛ и СВОД V-мов и $$ '!AI94</f>
        <v>0</v>
      </c>
      <c r="CX94" s="49">
        <f>' I КВАРТАЛ'!AJ94+'II КВАРТАЛ '!AJ94+' III КВАРТАЛ '!AJ94+'IV КВАРТАЛ и СВОД V-мов и $$ '!AJ94</f>
        <v>0</v>
      </c>
      <c r="CY94" s="49">
        <f>' I КВАРТАЛ'!AK94+'II КВАРТАЛ '!AK94+' III КВАРТАЛ '!AK94+'IV КВАРТАЛ и СВОД V-мов и $$ '!AK94</f>
        <v>0</v>
      </c>
      <c r="CZ94" s="83">
        <f t="shared" si="169"/>
        <v>0</v>
      </c>
      <c r="DA94" s="82">
        <f>' I КВАРТАЛ'!AM94+'II КВАРТАЛ '!AM94+' III КВАРТАЛ '!AM94+'IV КВАРТАЛ и СВОД V-мов и $$ '!AM94</f>
        <v>0</v>
      </c>
      <c r="DB94" s="82">
        <f>' I КВАРТАЛ'!AN94+'II КВАРТАЛ '!AN94+' III КВАРТАЛ '!AN94+'IV КВАРТАЛ и СВОД V-мов и $$ '!AN94</f>
        <v>0</v>
      </c>
      <c r="DC94" s="106">
        <f>' I КВАРТАЛ'!AO94+'II КВАРТАЛ '!AO94+' III КВАРТАЛ '!AO94+'IV КВАРТАЛ и СВОД V-мов и $$ '!AO94</f>
        <v>0</v>
      </c>
      <c r="DD94" s="49">
        <f>' I КВАРТАЛ'!AP94+'II КВАРТАЛ '!AP94+' III КВАРТАЛ '!AP94+'IV КВАРТАЛ и СВОД V-мов и $$ '!AP94</f>
        <v>0</v>
      </c>
      <c r="DE94" s="49">
        <f>' I КВАРТАЛ'!AQ94+'II КВАРТАЛ '!AQ94+' III КВАРТАЛ '!AQ94+'IV КВАРТАЛ и СВОД V-мов и $$ '!AQ94</f>
        <v>0</v>
      </c>
      <c r="DF94" s="83">
        <f t="shared" si="170"/>
        <v>2</v>
      </c>
      <c r="DG94" s="82">
        <f>' I КВАРТАЛ'!AS94+'II КВАРТАЛ '!AS94+' III КВАРТАЛ '!AS94+'IV КВАРТАЛ и СВОД V-мов и $$ '!AS94</f>
        <v>1</v>
      </c>
      <c r="DH94" s="82">
        <f>' I КВАРТАЛ'!AT94+'II КВАРТАЛ '!AT94+' III КВАРТАЛ '!AT94+'IV КВАРТАЛ и СВОД V-мов и $$ '!AT94</f>
        <v>1</v>
      </c>
      <c r="DI94" s="106">
        <f>' I КВАРТАЛ'!AU94+'II КВАРТАЛ '!AU94+' III КВАРТАЛ '!AU94+'IV КВАРТАЛ и СВОД V-мов и $$ '!AU94</f>
        <v>247000.52</v>
      </c>
      <c r="DJ94" s="49">
        <f>' I КВАРТАЛ'!AV94+'II КВАРТАЛ '!AV94+' III КВАРТАЛ '!AV94+'IV КВАРТАЛ и СВОД V-мов и $$ '!AV94</f>
        <v>123500.26</v>
      </c>
      <c r="DK94" s="49">
        <f>' I КВАРТАЛ'!AW94+'II КВАРТАЛ '!AW94+' III КВАРТАЛ '!AW94+'IV КВАРТАЛ и СВОД V-мов и $$ '!AW94</f>
        <v>123500.26</v>
      </c>
      <c r="DL94" s="83">
        <f t="shared" si="171"/>
        <v>0</v>
      </c>
      <c r="DM94" s="82">
        <f>' I КВАРТАЛ'!AY94+'II КВАРТАЛ '!AY94+' III КВАРТАЛ '!AY94+'IV КВАРТАЛ и СВОД V-мов и $$ '!AY94</f>
        <v>0</v>
      </c>
      <c r="DN94" s="82">
        <f>' I КВАРТАЛ'!AZ94+'II КВАРТАЛ '!AZ94+' III КВАРТАЛ '!AZ94+'IV КВАРТАЛ и СВОД V-мов и $$ '!AZ94</f>
        <v>0</v>
      </c>
      <c r="DO94" s="106">
        <f>' I КВАРТАЛ'!BA94+'II КВАРТАЛ '!BA94+' III КВАРТАЛ '!BA94+'IV КВАРТАЛ и СВОД V-мов и $$ '!BA94</f>
        <v>0</v>
      </c>
      <c r="DP94" s="49">
        <f>' I КВАРТАЛ'!BB94+'II КВАРТАЛ '!BB94+' III КВАРТАЛ '!BB94+'IV КВАРТАЛ и СВОД V-мов и $$ '!BB94</f>
        <v>0</v>
      </c>
      <c r="DQ94" s="49">
        <f>' I КВАРТАЛ'!BC94+'II КВАРТАЛ '!BC94+' III КВАРТАЛ '!BC94+'IV КВАРТАЛ и СВОД V-мов и $$ '!BC94</f>
        <v>0</v>
      </c>
      <c r="DR94" s="83">
        <f t="shared" si="172"/>
        <v>0</v>
      </c>
      <c r="DS94" s="82">
        <f>' I КВАРТАЛ'!BE94+'II КВАРТАЛ '!BE94+' III КВАРТАЛ '!BE94+'IV КВАРТАЛ и СВОД V-мов и $$ '!BE94</f>
        <v>0</v>
      </c>
      <c r="DT94" s="82">
        <f>' I КВАРТАЛ'!BF94+'II КВАРТАЛ '!BF94+' III КВАРТАЛ '!BF94+'IV КВАРТАЛ и СВОД V-мов и $$ '!BF94</f>
        <v>0</v>
      </c>
      <c r="DU94" s="106">
        <f>' I КВАРТАЛ'!BG94+'II КВАРТАЛ '!BG94+' III КВАРТАЛ '!BG94+'IV КВАРТАЛ и СВОД V-мов и $$ '!BG94</f>
        <v>0</v>
      </c>
      <c r="DV94" s="49">
        <f>' I КВАРТАЛ'!BH94+'II КВАРТАЛ '!BH94+' III КВАРТАЛ '!BH94+'IV КВАРТАЛ и СВОД V-мов и $$ '!BH94</f>
        <v>0</v>
      </c>
      <c r="DW94" s="49">
        <f>' I КВАРТАЛ'!BI94+'II КВАРТАЛ '!BI94+' III КВАРТАЛ '!BI94+'IV КВАРТАЛ и СВОД V-мов и $$ '!BI94</f>
        <v>0</v>
      </c>
      <c r="DX94" s="33"/>
      <c r="DY94" s="65">
        <f t="shared" ref="DY94:DY95" si="220">BP94+BV94+CB94+CH94+CN94+CT94+CZ94+DF94+DL94+DR94</f>
        <v>2</v>
      </c>
      <c r="DZ94" s="90">
        <f t="shared" ref="DZ94:DZ95" si="221">BQ94+BW94+CC94+CI94+CO94+CU94+DA94+DG94+DM94+DS94</f>
        <v>1</v>
      </c>
      <c r="EA94" s="90">
        <f t="shared" ref="EA94:EA95" si="222">BR94+BX94+CD94+CJ94+CP94+CV94+DB94+DH94+DN94+DT94</f>
        <v>1</v>
      </c>
      <c r="EB94" s="56">
        <f t="shared" ref="EB94:EB95" si="223">BS94+BY94+CE94+CK94+CQ94+CW94+DC94+DI94+DO94+DU94</f>
        <v>247000.52</v>
      </c>
      <c r="EC94" s="49">
        <f t="shared" ref="EC94:EC95" si="224">BT94+BZ94+CF94+CL94+CR94+CX94+DD94+DJ94+DP94+DV94</f>
        <v>123500.26</v>
      </c>
      <c r="ED94" s="49">
        <f t="shared" ref="ED94:ED95" si="225">BU94+CA94+CG94+CM94+CS94+CY94+DE94+DK94+DQ94+DW94</f>
        <v>123500.26</v>
      </c>
      <c r="EE94" s="107">
        <f t="shared" si="161"/>
        <v>0</v>
      </c>
      <c r="EF94" s="93">
        <f t="shared" ref="EF94:EF95" si="226">DZ94+EA94</f>
        <v>2</v>
      </c>
      <c r="EG94" s="94">
        <f t="shared" ref="EG94:EG95" si="227">DY94-EF94</f>
        <v>0</v>
      </c>
      <c r="EH94" s="151"/>
      <c r="EI94" s="156"/>
      <c r="EJ94" s="157"/>
    </row>
    <row r="95" spans="1:143" ht="15" x14ac:dyDescent="0.25">
      <c r="A95" s="126" t="s">
        <v>99</v>
      </c>
      <c r="B95" s="48"/>
      <c r="C95" s="11"/>
      <c r="D95" s="11"/>
      <c r="E95" s="69"/>
      <c r="F95" s="3"/>
      <c r="G95" s="3"/>
      <c r="H95" s="48"/>
      <c r="I95" s="11"/>
      <c r="J95" s="11"/>
      <c r="K95" s="69"/>
      <c r="L95" s="3"/>
      <c r="M95" s="3"/>
      <c r="N95" s="48"/>
      <c r="O95" s="3"/>
      <c r="P95" s="3"/>
      <c r="Q95" s="69"/>
      <c r="R95" s="3"/>
      <c r="S95" s="3"/>
      <c r="T95" s="48"/>
      <c r="U95" s="11"/>
      <c r="V95" s="11"/>
      <c r="W95" s="69"/>
      <c r="X95" s="3"/>
      <c r="Y95" s="3"/>
      <c r="Z95" s="48"/>
      <c r="AA95" s="11"/>
      <c r="AB95" s="11"/>
      <c r="AC95" s="69"/>
      <c r="AD95" s="3"/>
      <c r="AE95" s="3"/>
      <c r="AF95" s="48"/>
      <c r="AG95" s="3"/>
      <c r="AH95" s="3"/>
      <c r="AI95" s="69"/>
      <c r="AJ95" s="3"/>
      <c r="AK95" s="3"/>
      <c r="AL95" s="48"/>
      <c r="AM95" s="3"/>
      <c r="AN95" s="3"/>
      <c r="AO95" s="69"/>
      <c r="AP95" s="3"/>
      <c r="AQ95" s="3"/>
      <c r="AR95" s="48"/>
      <c r="AS95" s="11"/>
      <c r="AT95" s="11"/>
      <c r="AU95" s="69"/>
      <c r="AV95" s="3"/>
      <c r="AW95" s="3"/>
      <c r="AX95" s="48"/>
      <c r="AY95" s="11"/>
      <c r="AZ95" s="11"/>
      <c r="BA95" s="69"/>
      <c r="BB95" s="3"/>
      <c r="BC95" s="3"/>
      <c r="BD95" s="51">
        <f t="shared" si="162"/>
        <v>249</v>
      </c>
      <c r="BE95" s="11">
        <v>62</v>
      </c>
      <c r="BF95" s="11">
        <v>187</v>
      </c>
      <c r="BG95" s="137">
        <f t="shared" ref="BG95:BG96" si="228">BH95+BI95</f>
        <v>151257.54</v>
      </c>
      <c r="BH95" s="3">
        <v>37662.519999999997</v>
      </c>
      <c r="BI95" s="3">
        <v>113595.02</v>
      </c>
      <c r="BK95" s="55">
        <f t="shared" si="156"/>
        <v>151257.54</v>
      </c>
      <c r="BL95" s="58">
        <f>' I КВАРТАЛ'!BK95+'II КВАРТАЛ '!BK95+' III КВАРТАЛ '!BK95+'IV КВАРТАЛ и СВОД V-мов и $$ '!BK95</f>
        <v>607460</v>
      </c>
      <c r="BM95" s="99">
        <v>607460</v>
      </c>
      <c r="BN95" s="99">
        <f t="shared" si="157"/>
        <v>0</v>
      </c>
      <c r="BO95" s="99"/>
      <c r="BP95" s="83"/>
      <c r="BQ95" s="82">
        <f>' I КВАРТАЛ'!C95+'II КВАРТАЛ '!C95+' III КВАРТАЛ '!C95+'IV КВАРТАЛ и СВОД V-мов и $$ '!C95</f>
        <v>0</v>
      </c>
      <c r="BR95" s="82">
        <f>' I КВАРТАЛ'!D95+'II КВАРТАЛ '!D95+' III КВАРТАЛ '!D95+'IV КВАРТАЛ и СВОД V-мов и $$ '!D95</f>
        <v>0</v>
      </c>
      <c r="BS95" s="106">
        <f>' I КВАРТАЛ'!E95+'II КВАРТАЛ '!E95+' III КВАРТАЛ '!E95+'IV КВАРТАЛ и СВОД V-мов и $$ '!E95</f>
        <v>0</v>
      </c>
      <c r="BT95" s="49">
        <f>' I КВАРТАЛ'!F95+'II КВАРТАЛ '!F95+' III КВАРТАЛ '!F95+'IV КВАРТАЛ и СВОД V-мов и $$ '!F95</f>
        <v>0</v>
      </c>
      <c r="BU95" s="49">
        <f>' I КВАРТАЛ'!G95+'II КВАРТАЛ '!G95+' III КВАРТАЛ '!G95+'IV КВАРТАЛ и СВОД V-мов и $$ '!G95</f>
        <v>0</v>
      </c>
      <c r="BV95" s="83">
        <f t="shared" si="164"/>
        <v>0</v>
      </c>
      <c r="BW95" s="82">
        <f>' I КВАРТАЛ'!I95+'II КВАРТАЛ '!I95+' III КВАРТАЛ '!I95+'IV КВАРТАЛ и СВОД V-мов и $$ '!I95</f>
        <v>0</v>
      </c>
      <c r="BX95" s="82">
        <f>' I КВАРТАЛ'!J95+'II КВАРТАЛ '!J95+' III КВАРТАЛ '!J95+'IV КВАРТАЛ и СВОД V-мов и $$ '!J95</f>
        <v>0</v>
      </c>
      <c r="BY95" s="106">
        <f>' I КВАРТАЛ'!K95+'II КВАРТАЛ '!K95+' III КВАРТАЛ '!K95+'IV КВАРТАЛ и СВОД V-мов и $$ '!K95</f>
        <v>0</v>
      </c>
      <c r="BZ95" s="49">
        <f>' I КВАРТАЛ'!L95+'II КВАРТАЛ '!L95+' III КВАРТАЛ '!L95+'IV КВАРТАЛ и СВОД V-мов и $$ '!L95</f>
        <v>0</v>
      </c>
      <c r="CA95" s="49">
        <f>' I КВАРТАЛ'!M95+'II КВАРТАЛ '!M95+' III КВАРТАЛ '!M95+'IV КВАРТАЛ и СВОД V-мов и $$ '!M95</f>
        <v>0</v>
      </c>
      <c r="CB95" s="83">
        <f t="shared" si="165"/>
        <v>0</v>
      </c>
      <c r="CC95" s="82">
        <f>' I КВАРТАЛ'!O95+'II КВАРТАЛ '!O95+' III КВАРТАЛ '!O95+'IV КВАРТАЛ и СВОД V-мов и $$ '!O95</f>
        <v>0</v>
      </c>
      <c r="CD95" s="82">
        <f>' I КВАРТАЛ'!P95+'II КВАРТАЛ '!P95+' III КВАРТАЛ '!P95+'IV КВАРТАЛ и СВОД V-мов и $$ '!P95</f>
        <v>0</v>
      </c>
      <c r="CE95" s="106">
        <f>' I КВАРТАЛ'!Q95+'II КВАРТАЛ '!Q95+' III КВАРТАЛ '!Q95+'IV КВАРТАЛ и СВОД V-мов и $$ '!Q95</f>
        <v>0</v>
      </c>
      <c r="CF95" s="49">
        <f>' I КВАРТАЛ'!R95+'II КВАРТАЛ '!R95+' III КВАРТАЛ '!R95+'IV КВАРТАЛ и СВОД V-мов и $$ '!R95</f>
        <v>0</v>
      </c>
      <c r="CG95" s="49">
        <f>' I КВАРТАЛ'!S95+'II КВАРТАЛ '!S95+' III КВАРТАЛ '!S95+'IV КВАРТАЛ и СВОД V-мов и $$ '!S95</f>
        <v>0</v>
      </c>
      <c r="CH95" s="83">
        <f t="shared" si="166"/>
        <v>0</v>
      </c>
      <c r="CI95" s="82">
        <f>' I КВАРТАЛ'!U95+'II КВАРТАЛ '!U95+' III КВАРТАЛ '!U95+'IV КВАРТАЛ и СВОД V-мов и $$ '!U95</f>
        <v>0</v>
      </c>
      <c r="CJ95" s="82">
        <f>' I КВАРТАЛ'!V95+'II КВАРТАЛ '!V95+' III КВАРТАЛ '!V95+'IV КВАРТАЛ и СВОД V-мов и $$ '!V95</f>
        <v>0</v>
      </c>
      <c r="CK95" s="106">
        <f>' I КВАРТАЛ'!W95+'II КВАРТАЛ '!W95+' III КВАРТАЛ '!W95+'IV КВАРТАЛ и СВОД V-мов и $$ '!W95</f>
        <v>0</v>
      </c>
      <c r="CL95" s="49">
        <f>' I КВАРТАЛ'!X95+'II КВАРТАЛ '!X95+' III КВАРТАЛ '!X95+'IV КВАРТАЛ и СВОД V-мов и $$ '!X95</f>
        <v>0</v>
      </c>
      <c r="CM95" s="49">
        <f>' I КВАРТАЛ'!Y95+'II КВАРТАЛ '!Y95+' III КВАРТАЛ '!Y95+'IV КВАРТАЛ и СВОД V-мов и $$ '!Y95</f>
        <v>0</v>
      </c>
      <c r="CN95" s="83">
        <f t="shared" si="167"/>
        <v>0</v>
      </c>
      <c r="CO95" s="82">
        <f>' I КВАРТАЛ'!AA95+'II КВАРТАЛ '!AA95+' III КВАРТАЛ '!AA95+'IV КВАРТАЛ и СВОД V-мов и $$ '!AA95</f>
        <v>0</v>
      </c>
      <c r="CP95" s="82">
        <f>' I КВАРТАЛ'!AB95+'II КВАРТАЛ '!AB95+' III КВАРТАЛ '!AB95+'IV КВАРТАЛ и СВОД V-мов и $$ '!AB95</f>
        <v>0</v>
      </c>
      <c r="CQ95" s="106">
        <f>' I КВАРТАЛ'!AC95+'II КВАРТАЛ '!AC95+' III КВАРТАЛ '!AC95+'IV КВАРТАЛ и СВОД V-мов и $$ '!AC95</f>
        <v>0</v>
      </c>
      <c r="CR95" s="49">
        <f>' I КВАРТАЛ'!AD95+'II КВАРТАЛ '!AD95+' III КВАРТАЛ '!AD95+'IV КВАРТАЛ и СВОД V-мов и $$ '!AD95</f>
        <v>0</v>
      </c>
      <c r="CS95" s="49">
        <f>' I КВАРТАЛ'!AE95+'II КВАРТАЛ '!AE95+' III КВАРТАЛ '!AE95+'IV КВАРТАЛ и СВОД V-мов и $$ '!AE95</f>
        <v>0</v>
      </c>
      <c r="CT95" s="83">
        <f t="shared" si="168"/>
        <v>0</v>
      </c>
      <c r="CU95" s="82">
        <f>' I КВАРТАЛ'!AG95+'II КВАРТАЛ '!AG95+' III КВАРТАЛ '!AG95+'IV КВАРТАЛ и СВОД V-мов и $$ '!AG95</f>
        <v>0</v>
      </c>
      <c r="CV95" s="82">
        <f>' I КВАРТАЛ'!AH95+'II КВАРТАЛ '!AH95+' III КВАРТАЛ '!AH95+'IV КВАРТАЛ и СВОД V-мов и $$ '!AH95</f>
        <v>0</v>
      </c>
      <c r="CW95" s="106">
        <f>' I КВАРТАЛ'!AI95+'II КВАРТАЛ '!AI95+' III КВАРТАЛ '!AI95+'IV КВАРТАЛ и СВОД V-мов и $$ '!AI95</f>
        <v>0</v>
      </c>
      <c r="CX95" s="49">
        <f>' I КВАРТАЛ'!AJ95+'II КВАРТАЛ '!AJ95+' III КВАРТАЛ '!AJ95+'IV КВАРТАЛ и СВОД V-мов и $$ '!AJ95</f>
        <v>0</v>
      </c>
      <c r="CY95" s="49">
        <f>' I КВАРТАЛ'!AK95+'II КВАРТАЛ '!AK95+' III КВАРТАЛ '!AK95+'IV КВАРТАЛ и СВОД V-мов и $$ '!AK95</f>
        <v>0</v>
      </c>
      <c r="CZ95" s="83">
        <f t="shared" si="169"/>
        <v>0</v>
      </c>
      <c r="DA95" s="82">
        <f>' I КВАРТАЛ'!AM95+'II КВАРТАЛ '!AM95+' III КВАРТАЛ '!AM95+'IV КВАРТАЛ и СВОД V-мов и $$ '!AM95</f>
        <v>0</v>
      </c>
      <c r="DB95" s="82">
        <f>' I КВАРТАЛ'!AN95+'II КВАРТАЛ '!AN95+' III КВАРТАЛ '!AN95+'IV КВАРТАЛ и СВОД V-мов и $$ '!AN95</f>
        <v>0</v>
      </c>
      <c r="DC95" s="106">
        <f>' I КВАРТАЛ'!AO95+'II КВАРТАЛ '!AO95+' III КВАРТАЛ '!AO95+'IV КВАРТАЛ и СВОД V-мов и $$ '!AO95</f>
        <v>0</v>
      </c>
      <c r="DD95" s="49">
        <f>' I КВАРТАЛ'!AP95+'II КВАРТАЛ '!AP95+' III КВАРТАЛ '!AP95+'IV КВАРТАЛ и СВОД V-мов и $$ '!AP95</f>
        <v>0</v>
      </c>
      <c r="DE95" s="49">
        <f>' I КВАРТАЛ'!AQ95+'II КВАРТАЛ '!AQ95+' III КВАРТАЛ '!AQ95+'IV КВАРТАЛ и СВОД V-мов и $$ '!AQ95</f>
        <v>0</v>
      </c>
      <c r="DF95" s="83">
        <f t="shared" si="170"/>
        <v>0</v>
      </c>
      <c r="DG95" s="82">
        <f>' I КВАРТАЛ'!AS95+'II КВАРТАЛ '!AS95+' III КВАРТАЛ '!AS95+'IV КВАРТАЛ и СВОД V-мов и $$ '!AS95</f>
        <v>0</v>
      </c>
      <c r="DH95" s="82">
        <f>' I КВАРТАЛ'!AT95+'II КВАРТАЛ '!AT95+' III КВАРТАЛ '!AT95+'IV КВАРТАЛ и СВОД V-мов и $$ '!AT95</f>
        <v>0</v>
      </c>
      <c r="DI95" s="106">
        <f>' I КВАРТАЛ'!AU95+'II КВАРТАЛ '!AU95+' III КВАРТАЛ '!AU95+'IV КВАРТАЛ и СВОД V-мов и $$ '!AU95</f>
        <v>0</v>
      </c>
      <c r="DJ95" s="49">
        <f>' I КВАРТАЛ'!AV95+'II КВАРТАЛ '!AV95+' III КВАРТАЛ '!AV95+'IV КВАРТАЛ и СВОД V-мов и $$ '!AV95</f>
        <v>0</v>
      </c>
      <c r="DK95" s="49">
        <f>' I КВАРТАЛ'!AW95+'II КВАРТАЛ '!AW95+' III КВАРТАЛ '!AW95+'IV КВАРТАЛ и СВОД V-мов и $$ '!AW95</f>
        <v>0</v>
      </c>
      <c r="DL95" s="83">
        <f t="shared" si="171"/>
        <v>0</v>
      </c>
      <c r="DM95" s="82">
        <f>' I КВАРТАЛ'!AY95+'II КВАРТАЛ '!AY95+' III КВАРТАЛ '!AY95+'IV КВАРТАЛ и СВОД V-мов и $$ '!AY95</f>
        <v>0</v>
      </c>
      <c r="DN95" s="82">
        <f>' I КВАРТАЛ'!AZ95+'II КВАРТАЛ '!AZ95+' III КВАРТАЛ '!AZ95+'IV КВАРТАЛ и СВОД V-мов и $$ '!AZ95</f>
        <v>0</v>
      </c>
      <c r="DO95" s="106">
        <f>' I КВАРТАЛ'!BA95+'II КВАРТАЛ '!BA95+' III КВАРТАЛ '!BA95+'IV КВАРТАЛ и СВОД V-мов и $$ '!BA95</f>
        <v>0</v>
      </c>
      <c r="DP95" s="49">
        <f>' I КВАРТАЛ'!BB95+'II КВАРТАЛ '!BB95+' III КВАРТАЛ '!BB95+'IV КВАРТАЛ и СВОД V-мов и $$ '!BB95</f>
        <v>0</v>
      </c>
      <c r="DQ95" s="49">
        <f>' I КВАРТАЛ'!BC95+'II КВАРТАЛ '!BC95+' III КВАРТАЛ '!BC95+'IV КВАРТАЛ и СВОД V-мов и $$ '!BC95</f>
        <v>0</v>
      </c>
      <c r="DR95" s="83">
        <f t="shared" si="172"/>
        <v>1000</v>
      </c>
      <c r="DS95" s="82">
        <f>' I КВАРТАЛ'!BE95+'II КВАРТАЛ '!BE95+' III КВАРТАЛ '!BE95+'IV КВАРТАЛ и СВОД V-мов и $$ '!BE95</f>
        <v>248</v>
      </c>
      <c r="DT95" s="82">
        <f>' I КВАРТАЛ'!BF95+'II КВАРТАЛ '!BF95+' III КВАРТАЛ '!BF95+'IV КВАРТАЛ и СВОД V-мов и $$ '!BF95</f>
        <v>752</v>
      </c>
      <c r="DU95" s="106">
        <f>' I КВАРТАЛ'!BG95+'II КВАРТАЛ '!BG95+' III КВАРТАЛ '!BG95+'IV КВАРТАЛ и СВОД V-мов и $$ '!BG95</f>
        <v>607460</v>
      </c>
      <c r="DV95" s="49">
        <f>' I КВАРТАЛ'!BH95+'II КВАРТАЛ '!BH95+' III КВАРТАЛ '!BH95+'IV КВАРТАЛ и СВОД V-мов и $$ '!BH95</f>
        <v>150650.07999999999</v>
      </c>
      <c r="DW95" s="49">
        <f>' I КВАРТАЛ'!BI95+'II КВАРТАЛ '!BI95+' III КВАРТАЛ '!BI95+'IV КВАРТАЛ и СВОД V-мов и $$ '!BI95</f>
        <v>456809.92000000004</v>
      </c>
      <c r="DX95" s="33"/>
      <c r="DY95" s="65">
        <f t="shared" si="220"/>
        <v>1000</v>
      </c>
      <c r="DZ95" s="90">
        <f t="shared" si="221"/>
        <v>248</v>
      </c>
      <c r="EA95" s="90">
        <f t="shared" si="222"/>
        <v>752</v>
      </c>
      <c r="EB95" s="56">
        <f t="shared" si="223"/>
        <v>607460</v>
      </c>
      <c r="EC95" s="49">
        <f t="shared" si="224"/>
        <v>150650.07999999999</v>
      </c>
      <c r="ED95" s="49">
        <f t="shared" si="225"/>
        <v>456809.92000000004</v>
      </c>
      <c r="EE95" s="107">
        <f t="shared" si="161"/>
        <v>0</v>
      </c>
      <c r="EF95" s="93">
        <f t="shared" si="226"/>
        <v>1000</v>
      </c>
      <c r="EG95" s="94">
        <f t="shared" si="227"/>
        <v>0</v>
      </c>
      <c r="EH95" s="151"/>
      <c r="EI95" s="155"/>
      <c r="EJ95" s="151"/>
    </row>
    <row r="96" spans="1:143" s="33" customFormat="1" ht="15" x14ac:dyDescent="0.25">
      <c r="A96" s="21" t="s">
        <v>101</v>
      </c>
      <c r="B96" s="51"/>
      <c r="C96" s="31"/>
      <c r="D96" s="31"/>
      <c r="E96" s="53"/>
      <c r="F96" s="32"/>
      <c r="G96" s="32"/>
      <c r="H96" s="51"/>
      <c r="I96" s="31"/>
      <c r="J96" s="31"/>
      <c r="K96" s="53"/>
      <c r="L96" s="32"/>
      <c r="M96" s="32"/>
      <c r="N96" s="51"/>
      <c r="O96" s="32"/>
      <c r="P96" s="32"/>
      <c r="Q96" s="53"/>
      <c r="R96" s="32"/>
      <c r="S96" s="32"/>
      <c r="T96" s="51"/>
      <c r="U96" s="31"/>
      <c r="V96" s="31"/>
      <c r="W96" s="53"/>
      <c r="X96" s="32"/>
      <c r="Y96" s="32"/>
      <c r="Z96" s="51"/>
      <c r="AA96" s="32"/>
      <c r="AB96" s="32"/>
      <c r="AC96" s="53"/>
      <c r="AD96" s="32"/>
      <c r="AE96" s="32"/>
      <c r="AF96" s="51"/>
      <c r="AG96" s="32"/>
      <c r="AH96" s="32"/>
      <c r="AI96" s="53"/>
      <c r="AJ96" s="32"/>
      <c r="AK96" s="32"/>
      <c r="AL96" s="51"/>
      <c r="AM96" s="32"/>
      <c r="AN96" s="32"/>
      <c r="AO96" s="53"/>
      <c r="AP96" s="32"/>
      <c r="AQ96" s="32"/>
      <c r="AR96" s="51"/>
      <c r="AS96" s="31"/>
      <c r="AT96" s="31"/>
      <c r="AU96" s="53"/>
      <c r="AV96" s="32"/>
      <c r="AW96" s="32"/>
      <c r="AX96" s="51"/>
      <c r="AY96" s="31"/>
      <c r="AZ96" s="31"/>
      <c r="BA96" s="53"/>
      <c r="BB96" s="3"/>
      <c r="BC96" s="3"/>
      <c r="BD96" s="51">
        <f t="shared" si="162"/>
        <v>1950</v>
      </c>
      <c r="BE96" s="31">
        <v>544</v>
      </c>
      <c r="BF96" s="31">
        <v>1406</v>
      </c>
      <c r="BG96" s="137">
        <f t="shared" si="228"/>
        <v>878968.5</v>
      </c>
      <c r="BH96" s="3">
        <v>245209.67</v>
      </c>
      <c r="BI96" s="3">
        <v>633758.82999999996</v>
      </c>
      <c r="BK96" s="55">
        <f t="shared" si="156"/>
        <v>878968.5</v>
      </c>
      <c r="BL96" s="58">
        <f>' I КВАРТАЛ'!BK96+'II КВАРТАЛ '!BK96+' III КВАРТАЛ '!BK96+'IV КВАРТАЛ и СВОД V-мов и $$ '!BK96</f>
        <v>878968.5</v>
      </c>
      <c r="BM96" s="99">
        <v>878968.5</v>
      </c>
      <c r="BN96" s="99">
        <f t="shared" si="157"/>
        <v>0</v>
      </c>
      <c r="BO96" s="99"/>
      <c r="BP96" s="110">
        <f t="shared" si="148"/>
        <v>0</v>
      </c>
      <c r="BQ96" s="82">
        <f>' I КВАРТАЛ'!C96+'II КВАРТАЛ '!C96+' III КВАРТАЛ '!C96+'IV КВАРТАЛ и СВОД V-мов и $$ '!C96</f>
        <v>0</v>
      </c>
      <c r="BR96" s="82">
        <f>' I КВАРТАЛ'!D96+'II КВАРТАЛ '!D96+' III КВАРТАЛ '!D96+'IV КВАРТАЛ и СВОД V-мов и $$ '!D96</f>
        <v>0</v>
      </c>
      <c r="BS96" s="106">
        <f>' I КВАРТАЛ'!E96+'II КВАРТАЛ '!E96+' III КВАРТАЛ '!E96+'IV КВАРТАЛ и СВОД V-мов и $$ '!E96</f>
        <v>0</v>
      </c>
      <c r="BT96" s="49">
        <f>' I КВАРТАЛ'!F96+'II КВАРТАЛ '!F96+' III КВАРТАЛ '!F96+'IV КВАРТАЛ и СВОД V-мов и $$ '!F96</f>
        <v>0</v>
      </c>
      <c r="BU96" s="49">
        <f>' I КВАРТАЛ'!G96+'II КВАРТАЛ '!G96+' III КВАРТАЛ '!G96+'IV КВАРТАЛ и СВОД V-мов и $$ '!G96</f>
        <v>0</v>
      </c>
      <c r="BV96" s="83">
        <f t="shared" si="164"/>
        <v>0</v>
      </c>
      <c r="BW96" s="82">
        <f>' I КВАРТАЛ'!I96+'II КВАРТАЛ '!I96+' III КВАРТАЛ '!I96+'IV КВАРТАЛ и СВОД V-мов и $$ '!I96</f>
        <v>0</v>
      </c>
      <c r="BX96" s="82">
        <f>' I КВАРТАЛ'!J96+'II КВАРТАЛ '!J96+' III КВАРТАЛ '!J96+'IV КВАРТАЛ и СВОД V-мов и $$ '!J96</f>
        <v>0</v>
      </c>
      <c r="BY96" s="106">
        <f>' I КВАРТАЛ'!K96+'II КВАРТАЛ '!K96+' III КВАРТАЛ '!K96+'IV КВАРТАЛ и СВОД V-мов и $$ '!K96</f>
        <v>0</v>
      </c>
      <c r="BZ96" s="49">
        <f>' I КВАРТАЛ'!L96+'II КВАРТАЛ '!L96+' III КВАРТАЛ '!L96+'IV КВАРТАЛ и СВОД V-мов и $$ '!L96</f>
        <v>0</v>
      </c>
      <c r="CA96" s="49">
        <f>' I КВАРТАЛ'!M96+'II КВАРТАЛ '!M96+' III КВАРТАЛ '!M96+'IV КВАРТАЛ и СВОД V-мов и $$ '!M96</f>
        <v>0</v>
      </c>
      <c r="CB96" s="83">
        <f t="shared" si="165"/>
        <v>0</v>
      </c>
      <c r="CC96" s="82">
        <f>' I КВАРТАЛ'!O96+'II КВАРТАЛ '!O96+' III КВАРТАЛ '!O96+'IV КВАРТАЛ и СВОД V-мов и $$ '!O96</f>
        <v>0</v>
      </c>
      <c r="CD96" s="82">
        <f>' I КВАРТАЛ'!P96+'II КВАРТАЛ '!P96+' III КВАРТАЛ '!P96+'IV КВАРТАЛ и СВОД V-мов и $$ '!P96</f>
        <v>0</v>
      </c>
      <c r="CE96" s="106">
        <f>' I КВАРТАЛ'!Q96+'II КВАРТАЛ '!Q96+' III КВАРТАЛ '!Q96+'IV КВАРТАЛ и СВОД V-мов и $$ '!Q96</f>
        <v>0</v>
      </c>
      <c r="CF96" s="49">
        <f>' I КВАРТАЛ'!R96+'II КВАРТАЛ '!R96+' III КВАРТАЛ '!R96+'IV КВАРТАЛ и СВОД V-мов и $$ '!R96</f>
        <v>0</v>
      </c>
      <c r="CG96" s="49">
        <f>' I КВАРТАЛ'!S96+'II КВАРТАЛ '!S96+' III КВАРТАЛ '!S96+'IV КВАРТАЛ и СВОД V-мов и $$ '!S96</f>
        <v>0</v>
      </c>
      <c r="CH96" s="83">
        <f t="shared" si="166"/>
        <v>0</v>
      </c>
      <c r="CI96" s="82">
        <f>' I КВАРТАЛ'!U96+'II КВАРТАЛ '!U96+' III КВАРТАЛ '!U96+'IV КВАРТАЛ и СВОД V-мов и $$ '!U96</f>
        <v>0</v>
      </c>
      <c r="CJ96" s="82">
        <f>' I КВАРТАЛ'!V96+'II КВАРТАЛ '!V96+' III КВАРТАЛ '!V96+'IV КВАРТАЛ и СВОД V-мов и $$ '!V96</f>
        <v>0</v>
      </c>
      <c r="CK96" s="106">
        <f>' I КВАРТАЛ'!W96+'II КВАРТАЛ '!W96+' III КВАРТАЛ '!W96+'IV КВАРТАЛ и СВОД V-мов и $$ '!W96</f>
        <v>0</v>
      </c>
      <c r="CL96" s="49">
        <f>' I КВАРТАЛ'!X96+'II КВАРТАЛ '!X96+' III КВАРТАЛ '!X96+'IV КВАРТАЛ и СВОД V-мов и $$ '!X96</f>
        <v>0</v>
      </c>
      <c r="CM96" s="49">
        <f>' I КВАРТАЛ'!Y96+'II КВАРТАЛ '!Y96+' III КВАРТАЛ '!Y96+'IV КВАРТАЛ и СВОД V-мов и $$ '!Y96</f>
        <v>0</v>
      </c>
      <c r="CN96" s="83">
        <f t="shared" si="167"/>
        <v>0</v>
      </c>
      <c r="CO96" s="82">
        <f>' I КВАРТАЛ'!AA96+'II КВАРТАЛ '!AA96+' III КВАРТАЛ '!AA96+'IV КВАРТАЛ и СВОД V-мов и $$ '!AA96</f>
        <v>0</v>
      </c>
      <c r="CP96" s="82">
        <f>' I КВАРТАЛ'!AB96+'II КВАРТАЛ '!AB96+' III КВАРТАЛ '!AB96+'IV КВАРТАЛ и СВОД V-мов и $$ '!AB96</f>
        <v>0</v>
      </c>
      <c r="CQ96" s="106">
        <f>' I КВАРТАЛ'!AC96+'II КВАРТАЛ '!AC96+' III КВАРТАЛ '!AC96+'IV КВАРТАЛ и СВОД V-мов и $$ '!AC96</f>
        <v>0</v>
      </c>
      <c r="CR96" s="49">
        <f>' I КВАРТАЛ'!AD96+'II КВАРТАЛ '!AD96+' III КВАРТАЛ '!AD96+'IV КВАРТАЛ и СВОД V-мов и $$ '!AD96</f>
        <v>0</v>
      </c>
      <c r="CS96" s="49">
        <f>' I КВАРТАЛ'!AE96+'II КВАРТАЛ '!AE96+' III КВАРТАЛ '!AE96+'IV КВАРТАЛ и СВОД V-мов и $$ '!AE96</f>
        <v>0</v>
      </c>
      <c r="CT96" s="83">
        <f t="shared" si="168"/>
        <v>0</v>
      </c>
      <c r="CU96" s="82">
        <f>' I КВАРТАЛ'!AG96+'II КВАРТАЛ '!AG96+' III КВАРТАЛ '!AG96+'IV КВАРТАЛ и СВОД V-мов и $$ '!AG96</f>
        <v>0</v>
      </c>
      <c r="CV96" s="82">
        <f>' I КВАРТАЛ'!AH96+'II КВАРТАЛ '!AH96+' III КВАРТАЛ '!AH96+'IV КВАРТАЛ и СВОД V-мов и $$ '!AH96</f>
        <v>0</v>
      </c>
      <c r="CW96" s="106">
        <f>' I КВАРТАЛ'!AI96+'II КВАРТАЛ '!AI96+' III КВАРТАЛ '!AI96+'IV КВАРТАЛ и СВОД V-мов и $$ '!AI96</f>
        <v>0</v>
      </c>
      <c r="CX96" s="49">
        <f>' I КВАРТАЛ'!AJ96+'II КВАРТАЛ '!AJ96+' III КВАРТАЛ '!AJ96+'IV КВАРТАЛ и СВОД V-мов и $$ '!AJ96</f>
        <v>0</v>
      </c>
      <c r="CY96" s="49">
        <f>' I КВАРТАЛ'!AK96+'II КВАРТАЛ '!AK96+' III КВАРТАЛ '!AK96+'IV КВАРТАЛ и СВОД V-мов и $$ '!AK96</f>
        <v>0</v>
      </c>
      <c r="CZ96" s="83">
        <f t="shared" si="169"/>
        <v>0</v>
      </c>
      <c r="DA96" s="82">
        <f>' I КВАРТАЛ'!AM96+'II КВАРТАЛ '!AM96+' III КВАРТАЛ '!AM96+'IV КВАРТАЛ и СВОД V-мов и $$ '!AM96</f>
        <v>0</v>
      </c>
      <c r="DB96" s="82">
        <f>' I КВАРТАЛ'!AN96+'II КВАРТАЛ '!AN96+' III КВАРТАЛ '!AN96+'IV КВАРТАЛ и СВОД V-мов и $$ '!AN96</f>
        <v>0</v>
      </c>
      <c r="DC96" s="106">
        <f>' I КВАРТАЛ'!AO96+'II КВАРТАЛ '!AO96+' III КВАРТАЛ '!AO96+'IV КВАРТАЛ и СВОД V-мов и $$ '!AO96</f>
        <v>0</v>
      </c>
      <c r="DD96" s="49">
        <f>' I КВАРТАЛ'!AP96+'II КВАРТАЛ '!AP96+' III КВАРТАЛ '!AP96+'IV КВАРТАЛ и СВОД V-мов и $$ '!AP96</f>
        <v>0</v>
      </c>
      <c r="DE96" s="49">
        <f>' I КВАРТАЛ'!AQ96+'II КВАРТАЛ '!AQ96+' III КВАРТАЛ '!AQ96+'IV КВАРТАЛ и СВОД V-мов и $$ '!AQ96</f>
        <v>0</v>
      </c>
      <c r="DF96" s="83">
        <f t="shared" si="170"/>
        <v>0</v>
      </c>
      <c r="DG96" s="82">
        <f>' I КВАРТАЛ'!AS96+'II КВАРТАЛ '!AS96+' III КВАРТАЛ '!AS96+'IV КВАРТАЛ и СВОД V-мов и $$ '!AS96</f>
        <v>0</v>
      </c>
      <c r="DH96" s="82">
        <f>' I КВАРТАЛ'!AT96+'II КВАРТАЛ '!AT96+' III КВАРТАЛ '!AT96+'IV КВАРТАЛ и СВОД V-мов и $$ '!AT96</f>
        <v>0</v>
      </c>
      <c r="DI96" s="106">
        <f>' I КВАРТАЛ'!AU96+'II КВАРТАЛ '!AU96+' III КВАРТАЛ '!AU96+'IV КВАРТАЛ и СВОД V-мов и $$ '!AU96</f>
        <v>0</v>
      </c>
      <c r="DJ96" s="49">
        <f>' I КВАРТАЛ'!AV96+'II КВАРТАЛ '!AV96+' III КВАРТАЛ '!AV96+'IV КВАРТАЛ и СВОД V-мов и $$ '!AV96</f>
        <v>0</v>
      </c>
      <c r="DK96" s="49">
        <f>' I КВАРТАЛ'!AW96+'II КВАРТАЛ '!AW96+' III КВАРТАЛ '!AW96+'IV КВАРТАЛ и СВОД V-мов и $$ '!AW96</f>
        <v>0</v>
      </c>
      <c r="DL96" s="83">
        <f t="shared" si="171"/>
        <v>0</v>
      </c>
      <c r="DM96" s="82">
        <f>' I КВАРТАЛ'!AY96+'II КВАРТАЛ '!AY96+' III КВАРТАЛ '!AY96+'IV КВАРТАЛ и СВОД V-мов и $$ '!AY96</f>
        <v>0</v>
      </c>
      <c r="DN96" s="82">
        <f>' I КВАРТАЛ'!AZ96+'II КВАРТАЛ '!AZ96+' III КВАРТАЛ '!AZ96+'IV КВАРТАЛ и СВОД V-мов и $$ '!AZ96</f>
        <v>0</v>
      </c>
      <c r="DO96" s="106">
        <f>' I КВАРТАЛ'!BA96+'II КВАРТАЛ '!BA96+' III КВАРТАЛ '!BA96+'IV КВАРТАЛ и СВОД V-мов и $$ '!BA96</f>
        <v>0</v>
      </c>
      <c r="DP96" s="49">
        <f>' I КВАРТАЛ'!BB96+'II КВАРТАЛ '!BB96+' III КВАРТАЛ '!BB96+'IV КВАРТАЛ и СВОД V-мов и $$ '!BB96</f>
        <v>0</v>
      </c>
      <c r="DQ96" s="49">
        <f>' I КВАРТАЛ'!BC96+'II КВАРТАЛ '!BC96+' III КВАРТАЛ '!BC96+'IV КВАРТАЛ и СВОД V-мов и $$ '!BC96</f>
        <v>0</v>
      </c>
      <c r="DR96" s="83">
        <f t="shared" si="172"/>
        <v>1950</v>
      </c>
      <c r="DS96" s="82">
        <f>' I КВАРТАЛ'!BE96+'II КВАРТАЛ '!BE96+' III КВАРТАЛ '!BE96+'IV КВАРТАЛ и СВОД V-мов и $$ '!BE96</f>
        <v>544</v>
      </c>
      <c r="DT96" s="82">
        <f>' I КВАРТАЛ'!BF96+'II КВАРТАЛ '!BF96+' III КВАРТАЛ '!BF96+'IV КВАРТАЛ и СВОД V-мов и $$ '!BF96</f>
        <v>1406</v>
      </c>
      <c r="DU96" s="106">
        <f>' I КВАРТАЛ'!BG96+'II КВАРТАЛ '!BG96+' III КВАРТАЛ '!BG96+'IV КВАРТАЛ и СВОД V-мов и $$ '!BG96</f>
        <v>878968.5</v>
      </c>
      <c r="DV96" s="49">
        <f>' I КВАРТАЛ'!BH96+'II КВАРТАЛ '!BH96+' III КВАРТАЛ '!BH96+'IV КВАРТАЛ и СВОД V-мов и $$ '!BH96</f>
        <v>245209.67</v>
      </c>
      <c r="DW96" s="49">
        <f>' I КВАРТАЛ'!BI96+'II КВАРТАЛ '!BI96+' III КВАРТАЛ '!BI96+'IV КВАРТАЛ и СВОД V-мов и $$ '!BI96</f>
        <v>633758.82999999996</v>
      </c>
      <c r="DX96" s="115"/>
      <c r="DY96" s="112">
        <f t="shared" si="158"/>
        <v>1950</v>
      </c>
      <c r="DZ96" s="113">
        <f t="shared" si="159"/>
        <v>544</v>
      </c>
      <c r="EA96" s="113">
        <f t="shared" si="160"/>
        <v>1406</v>
      </c>
      <c r="EB96" s="114">
        <f t="shared" si="173"/>
        <v>878968.5</v>
      </c>
      <c r="EC96" s="111">
        <f t="shared" si="174"/>
        <v>245209.67</v>
      </c>
      <c r="ED96" s="111">
        <f t="shared" si="175"/>
        <v>633758.82999999996</v>
      </c>
      <c r="EE96" s="107">
        <f t="shared" si="161"/>
        <v>0</v>
      </c>
      <c r="EF96" s="93">
        <f>DZ96+EA96</f>
        <v>1950</v>
      </c>
      <c r="EG96" s="94">
        <f>DY96-EF96</f>
        <v>0</v>
      </c>
      <c r="EH96" s="151"/>
      <c r="EI96" s="154"/>
      <c r="EJ96" s="115"/>
    </row>
    <row r="97" spans="1:140" s="35" customFormat="1" ht="15" x14ac:dyDescent="0.25">
      <c r="A97" s="21"/>
      <c r="B97" s="31"/>
      <c r="C97" s="31"/>
      <c r="D97" s="31"/>
      <c r="E97" s="32"/>
      <c r="F97" s="32"/>
      <c r="G97" s="32"/>
      <c r="H97" s="31"/>
      <c r="I97" s="31"/>
      <c r="J97" s="31"/>
      <c r="K97" s="32"/>
      <c r="L97" s="32"/>
      <c r="M97" s="32"/>
      <c r="N97" s="31"/>
      <c r="O97" s="32"/>
      <c r="P97" s="32"/>
      <c r="Q97" s="32"/>
      <c r="R97" s="32"/>
      <c r="S97" s="32"/>
      <c r="T97" s="31"/>
      <c r="U97" s="32"/>
      <c r="V97" s="32"/>
      <c r="W97" s="32"/>
      <c r="X97" s="32"/>
      <c r="Y97" s="32"/>
      <c r="Z97" s="31"/>
      <c r="AA97" s="32"/>
      <c r="AB97" s="32"/>
      <c r="AC97" s="32"/>
      <c r="AD97" s="32"/>
      <c r="AE97" s="32"/>
      <c r="AF97" s="31"/>
      <c r="AG97" s="32"/>
      <c r="AH97" s="32"/>
      <c r="AI97" s="32"/>
      <c r="AJ97" s="32"/>
      <c r="AK97" s="32"/>
      <c r="AL97" s="31"/>
      <c r="AM97" s="32"/>
      <c r="AN97" s="32"/>
      <c r="AO97" s="32"/>
      <c r="AP97" s="32"/>
      <c r="AQ97" s="32"/>
      <c r="AR97" s="31"/>
      <c r="AS97" s="32"/>
      <c r="AT97" s="32"/>
      <c r="AU97" s="32"/>
      <c r="AV97" s="32"/>
      <c r="AW97" s="32"/>
      <c r="AX97" s="31"/>
      <c r="AY97" s="31"/>
      <c r="AZ97" s="31"/>
      <c r="BA97" s="32"/>
      <c r="BB97" s="3"/>
      <c r="BC97" s="3"/>
      <c r="BD97" s="31"/>
      <c r="BE97" s="31"/>
      <c r="BF97" s="31"/>
      <c r="BG97" s="32"/>
      <c r="BH97" s="3"/>
      <c r="BI97" s="3"/>
      <c r="BK97" s="127"/>
      <c r="BL97" s="128"/>
      <c r="BM97" s="99"/>
      <c r="BN97" s="99"/>
      <c r="BO97" s="99"/>
      <c r="BP97" s="130"/>
      <c r="BQ97" s="50"/>
      <c r="BR97" s="50"/>
      <c r="BS97" s="129"/>
      <c r="BT97" s="129"/>
      <c r="BU97" s="129"/>
      <c r="BV97" s="50"/>
      <c r="BW97" s="50"/>
      <c r="BX97" s="50"/>
      <c r="BY97" s="129"/>
      <c r="BZ97" s="129"/>
      <c r="CA97" s="129"/>
      <c r="CB97" s="50"/>
      <c r="CC97" s="50"/>
      <c r="CD97" s="50"/>
      <c r="CE97" s="129"/>
      <c r="CF97" s="129"/>
      <c r="CG97" s="129"/>
      <c r="CH97" s="50"/>
      <c r="CI97" s="50"/>
      <c r="CJ97" s="50"/>
      <c r="CK97" s="129"/>
      <c r="CL97" s="129"/>
      <c r="CM97" s="129"/>
      <c r="CN97" s="50"/>
      <c r="CO97" s="50"/>
      <c r="CP97" s="50"/>
      <c r="CQ97" s="129"/>
      <c r="CR97" s="129"/>
      <c r="CS97" s="129"/>
      <c r="CT97" s="50"/>
      <c r="CU97" s="50"/>
      <c r="CV97" s="50"/>
      <c r="CW97" s="129"/>
      <c r="CX97" s="129"/>
      <c r="CY97" s="129"/>
      <c r="CZ97" s="50"/>
      <c r="DA97" s="50"/>
      <c r="DB97" s="50"/>
      <c r="DC97" s="129"/>
      <c r="DD97" s="129"/>
      <c r="DE97" s="129"/>
      <c r="DF97" s="50"/>
      <c r="DG97" s="50"/>
      <c r="DH97" s="50"/>
      <c r="DI97" s="129"/>
      <c r="DJ97" s="129"/>
      <c r="DK97" s="129"/>
      <c r="DL97" s="50"/>
      <c r="DM97" s="50"/>
      <c r="DN97" s="50"/>
      <c r="DO97" s="129"/>
      <c r="DP97" s="129"/>
      <c r="DQ97" s="129"/>
      <c r="DR97" s="50"/>
      <c r="DS97" s="50"/>
      <c r="DT97" s="50"/>
      <c r="DU97" s="129"/>
      <c r="DV97" s="129"/>
      <c r="DW97" s="129"/>
      <c r="DX97" s="131"/>
      <c r="DY97" s="132"/>
      <c r="DZ97" s="132"/>
      <c r="EA97" s="132"/>
      <c r="EB97" s="128"/>
      <c r="EC97" s="133"/>
      <c r="ED97" s="133"/>
      <c r="EE97" s="134"/>
      <c r="EF97" s="135"/>
      <c r="EG97" s="136"/>
      <c r="EH97" s="131"/>
      <c r="EI97" s="158"/>
      <c r="EJ97" s="131"/>
    </row>
    <row r="98" spans="1:140" s="33" customFormat="1" ht="24.75" customHeight="1" x14ac:dyDescent="0.25">
      <c r="A98" s="61" t="s">
        <v>2</v>
      </c>
      <c r="B98" s="62">
        <f>SUM(B7:B96)</f>
        <v>92727</v>
      </c>
      <c r="C98" s="62">
        <f>SUM(C7:C96)</f>
        <v>17265</v>
      </c>
      <c r="D98" s="62">
        <f>SUM(D7:D96)</f>
        <v>75462</v>
      </c>
      <c r="E98" s="63">
        <f t="shared" ref="E98:AJ98" si="229">SUM(E7:E96)</f>
        <v>168702762.53</v>
      </c>
      <c r="F98" s="63">
        <f t="shared" si="229"/>
        <v>31555793.920000006</v>
      </c>
      <c r="G98" s="63">
        <f t="shared" si="229"/>
        <v>137146968.60999998</v>
      </c>
      <c r="H98" s="62">
        <f t="shared" si="229"/>
        <v>205018</v>
      </c>
      <c r="I98" s="62">
        <f t="shared" si="229"/>
        <v>37041</v>
      </c>
      <c r="J98" s="62">
        <f t="shared" si="229"/>
        <v>167977</v>
      </c>
      <c r="K98" s="63">
        <f t="shared" si="229"/>
        <v>36534748.579999983</v>
      </c>
      <c r="L98" s="63">
        <f t="shared" si="229"/>
        <v>6753404.830000001</v>
      </c>
      <c r="M98" s="63">
        <f t="shared" si="229"/>
        <v>29781343.750000007</v>
      </c>
      <c r="N98" s="62">
        <f t="shared" si="229"/>
        <v>101265</v>
      </c>
      <c r="O98" s="62">
        <f t="shared" si="229"/>
        <v>20436</v>
      </c>
      <c r="P98" s="62">
        <f t="shared" si="229"/>
        <v>80829</v>
      </c>
      <c r="Q98" s="63">
        <f t="shared" si="229"/>
        <v>37387550.100000001</v>
      </c>
      <c r="R98" s="63">
        <f t="shared" si="229"/>
        <v>7498061.6100000003</v>
      </c>
      <c r="S98" s="63">
        <f t="shared" si="229"/>
        <v>29889488.489999998</v>
      </c>
      <c r="T98" s="62">
        <f t="shared" si="229"/>
        <v>167599</v>
      </c>
      <c r="U98" s="62">
        <f t="shared" si="229"/>
        <v>42901</v>
      </c>
      <c r="V98" s="62">
        <f t="shared" si="229"/>
        <v>124698</v>
      </c>
      <c r="W98" s="63">
        <f t="shared" si="229"/>
        <v>150846103.19999999</v>
      </c>
      <c r="X98" s="63">
        <f t="shared" si="229"/>
        <v>38790175.679999992</v>
      </c>
      <c r="Y98" s="63">
        <f t="shared" si="229"/>
        <v>112055927.52</v>
      </c>
      <c r="Z98" s="62">
        <f t="shared" si="229"/>
        <v>628074</v>
      </c>
      <c r="AA98" s="62">
        <f t="shared" si="229"/>
        <v>127808</v>
      </c>
      <c r="AB98" s="62">
        <f t="shared" si="229"/>
        <v>500266</v>
      </c>
      <c r="AC98" s="63">
        <f t="shared" si="229"/>
        <v>472152606.25999999</v>
      </c>
      <c r="AD98" s="63">
        <f t="shared" si="229"/>
        <v>95551092.85999997</v>
      </c>
      <c r="AE98" s="63">
        <f t="shared" si="229"/>
        <v>376601513.39999992</v>
      </c>
      <c r="AF98" s="62">
        <f t="shared" si="229"/>
        <v>175788</v>
      </c>
      <c r="AG98" s="62">
        <f t="shared" si="229"/>
        <v>33811</v>
      </c>
      <c r="AH98" s="62">
        <f t="shared" si="229"/>
        <v>141977</v>
      </c>
      <c r="AI98" s="63">
        <f t="shared" si="229"/>
        <v>82563029.630000025</v>
      </c>
      <c r="AJ98" s="63">
        <f t="shared" si="229"/>
        <v>16084429.139999999</v>
      </c>
      <c r="AK98" s="63">
        <f t="shared" ref="AK98:BI98" si="230">SUM(AK7:AK96)</f>
        <v>66478600.489999987</v>
      </c>
      <c r="AL98" s="62">
        <f t="shared" si="230"/>
        <v>54268</v>
      </c>
      <c r="AM98" s="62">
        <f t="shared" si="230"/>
        <v>10662</v>
      </c>
      <c r="AN98" s="62">
        <f t="shared" si="230"/>
        <v>43606</v>
      </c>
      <c r="AO98" s="63">
        <f t="shared" si="230"/>
        <v>1250450313.2399998</v>
      </c>
      <c r="AP98" s="63">
        <f t="shared" si="230"/>
        <v>253714451.56999996</v>
      </c>
      <c r="AQ98" s="63">
        <f t="shared" si="230"/>
        <v>996735861.6700002</v>
      </c>
      <c r="AR98" s="62">
        <f t="shared" si="230"/>
        <v>18624</v>
      </c>
      <c r="AS98" s="62">
        <f t="shared" si="230"/>
        <v>5043</v>
      </c>
      <c r="AT98" s="62">
        <f t="shared" si="230"/>
        <v>13581</v>
      </c>
      <c r="AU98" s="63">
        <f t="shared" si="230"/>
        <v>222870099.50999993</v>
      </c>
      <c r="AV98" s="63">
        <f t="shared" si="230"/>
        <v>64531685.920000002</v>
      </c>
      <c r="AW98" s="63">
        <f t="shared" si="230"/>
        <v>158338413.59</v>
      </c>
      <c r="AX98" s="62">
        <f t="shared" si="230"/>
        <v>205536</v>
      </c>
      <c r="AY98" s="62">
        <f t="shared" si="230"/>
        <v>55694</v>
      </c>
      <c r="AZ98" s="62">
        <f t="shared" si="230"/>
        <v>149842</v>
      </c>
      <c r="BA98" s="63">
        <f t="shared" si="230"/>
        <v>33799412.850000009</v>
      </c>
      <c r="BB98" s="63">
        <f t="shared" si="230"/>
        <v>9220575.5800000001</v>
      </c>
      <c r="BC98" s="63">
        <f t="shared" si="230"/>
        <v>24578837.27</v>
      </c>
      <c r="BD98" s="62">
        <f t="shared" si="230"/>
        <v>99125</v>
      </c>
      <c r="BE98" s="62">
        <f t="shared" si="230"/>
        <v>32204</v>
      </c>
      <c r="BF98" s="62">
        <f t="shared" si="230"/>
        <v>66921</v>
      </c>
      <c r="BG98" s="63">
        <f t="shared" si="230"/>
        <v>209341091.88999996</v>
      </c>
      <c r="BH98" s="63">
        <f t="shared" si="230"/>
        <v>78238328.889999986</v>
      </c>
      <c r="BI98" s="63">
        <f t="shared" si="230"/>
        <v>131102763</v>
      </c>
      <c r="BK98" s="56">
        <f>SUM(BK7:BK96)</f>
        <v>2664647717.79</v>
      </c>
      <c r="BL98" s="59">
        <f>SUM(BL7:BL96)</f>
        <v>10649164592.370001</v>
      </c>
      <c r="BM98" s="145">
        <f>SUM(BM7:BM96)</f>
        <v>10649164592.518053</v>
      </c>
      <c r="BN98" s="35"/>
      <c r="BO98" s="35"/>
      <c r="BP98" s="65">
        <f t="shared" ref="BP98:CU98" si="231">SUM(BP7:BP96)</f>
        <v>370794</v>
      </c>
      <c r="BQ98" s="82">
        <f t="shared" si="231"/>
        <v>95014</v>
      </c>
      <c r="BR98" s="82">
        <f t="shared" si="231"/>
        <v>275780</v>
      </c>
      <c r="BS98" s="56">
        <f t="shared" si="231"/>
        <v>674658492.58999979</v>
      </c>
      <c r="BT98" s="49">
        <f t="shared" si="231"/>
        <v>174024484.84</v>
      </c>
      <c r="BU98" s="49">
        <f t="shared" si="231"/>
        <v>500634007.75</v>
      </c>
      <c r="BV98" s="65">
        <f t="shared" si="231"/>
        <v>943784</v>
      </c>
      <c r="BW98" s="82">
        <f t="shared" si="231"/>
        <v>221795</v>
      </c>
      <c r="BX98" s="82">
        <f t="shared" si="231"/>
        <v>721989</v>
      </c>
      <c r="BY98" s="56">
        <f t="shared" si="231"/>
        <v>184570925.27000004</v>
      </c>
      <c r="BZ98" s="49">
        <f t="shared" si="231"/>
        <v>45019206.729999997</v>
      </c>
      <c r="CA98" s="49">
        <f t="shared" si="231"/>
        <v>139551718.53999996</v>
      </c>
      <c r="CB98" s="65">
        <f t="shared" si="231"/>
        <v>375744</v>
      </c>
      <c r="CC98" s="82">
        <f t="shared" si="231"/>
        <v>102744</v>
      </c>
      <c r="CD98" s="82">
        <f t="shared" si="231"/>
        <v>273000</v>
      </c>
      <c r="CE98" s="56">
        <f t="shared" si="231"/>
        <v>136740748.76000002</v>
      </c>
      <c r="CF98" s="49">
        <f t="shared" si="231"/>
        <v>36767228.010000005</v>
      </c>
      <c r="CG98" s="49">
        <f t="shared" si="231"/>
        <v>99973520.750000015</v>
      </c>
      <c r="CH98" s="65">
        <f t="shared" si="231"/>
        <v>688677</v>
      </c>
      <c r="CI98" s="82">
        <f t="shared" si="231"/>
        <v>175006</v>
      </c>
      <c r="CJ98" s="82">
        <f t="shared" si="231"/>
        <v>513671</v>
      </c>
      <c r="CK98" s="56">
        <f t="shared" si="231"/>
        <v>628201281.39999986</v>
      </c>
      <c r="CL98" s="49">
        <f t="shared" si="231"/>
        <v>160256330.91</v>
      </c>
      <c r="CM98" s="49">
        <f t="shared" si="231"/>
        <v>467944950.48999983</v>
      </c>
      <c r="CN98" s="65">
        <f t="shared" si="231"/>
        <v>2457362</v>
      </c>
      <c r="CO98" s="82">
        <f t="shared" si="231"/>
        <v>645693</v>
      </c>
      <c r="CP98" s="82">
        <f t="shared" si="231"/>
        <v>1811669</v>
      </c>
      <c r="CQ98" s="56">
        <f t="shared" si="231"/>
        <v>1849587539.0400009</v>
      </c>
      <c r="CR98" s="49">
        <f t="shared" si="231"/>
        <v>483089209.34999996</v>
      </c>
      <c r="CS98" s="49">
        <f t="shared" si="231"/>
        <v>1366498329.6900001</v>
      </c>
      <c r="CT98" s="65">
        <f t="shared" si="231"/>
        <v>696109</v>
      </c>
      <c r="CU98" s="82">
        <f t="shared" si="231"/>
        <v>168361</v>
      </c>
      <c r="CV98" s="82">
        <f t="shared" ref="CV98:DW98" si="232">SUM(CV7:CV96)</f>
        <v>527748</v>
      </c>
      <c r="CW98" s="56">
        <f t="shared" si="232"/>
        <v>327066756.59000003</v>
      </c>
      <c r="CX98" s="49">
        <f t="shared" si="232"/>
        <v>79604938.909999996</v>
      </c>
      <c r="CY98" s="49">
        <f t="shared" si="232"/>
        <v>247461817.68000001</v>
      </c>
      <c r="CZ98" s="65">
        <f t="shared" si="232"/>
        <v>217342</v>
      </c>
      <c r="DA98" s="82">
        <f t="shared" si="232"/>
        <v>54151</v>
      </c>
      <c r="DB98" s="82">
        <f t="shared" si="232"/>
        <v>163191</v>
      </c>
      <c r="DC98" s="56">
        <f t="shared" si="232"/>
        <v>5018204941.1599998</v>
      </c>
      <c r="DD98" s="49">
        <f t="shared" si="232"/>
        <v>1282136636.6800001</v>
      </c>
      <c r="DE98" s="49">
        <f t="shared" si="232"/>
        <v>3736068304.4800005</v>
      </c>
      <c r="DF98" s="65">
        <f t="shared" si="232"/>
        <v>73409</v>
      </c>
      <c r="DG98" s="82">
        <f t="shared" si="232"/>
        <v>19749</v>
      </c>
      <c r="DH98" s="82">
        <f t="shared" si="232"/>
        <v>53660</v>
      </c>
      <c r="DI98" s="56">
        <f t="shared" si="232"/>
        <v>885716809.38999987</v>
      </c>
      <c r="DJ98" s="49">
        <f t="shared" si="232"/>
        <v>255710577.73999995</v>
      </c>
      <c r="DK98" s="49">
        <f t="shared" si="232"/>
        <v>630006231.64999986</v>
      </c>
      <c r="DL98" s="65">
        <f t="shared" si="232"/>
        <v>824042</v>
      </c>
      <c r="DM98" s="82">
        <f t="shared" si="232"/>
        <v>222971</v>
      </c>
      <c r="DN98" s="82">
        <f t="shared" si="232"/>
        <v>601071</v>
      </c>
      <c r="DO98" s="56">
        <f t="shared" si="232"/>
        <v>135411562.46000001</v>
      </c>
      <c r="DP98" s="49">
        <f t="shared" si="232"/>
        <v>36919583.200000003</v>
      </c>
      <c r="DQ98" s="49">
        <f t="shared" si="232"/>
        <v>98491979.25999999</v>
      </c>
      <c r="DR98" s="65">
        <f t="shared" si="232"/>
        <v>378843</v>
      </c>
      <c r="DS98" s="82">
        <f t="shared" si="232"/>
        <v>123690</v>
      </c>
      <c r="DT98" s="82">
        <f t="shared" si="232"/>
        <v>255153</v>
      </c>
      <c r="DU98" s="56">
        <f t="shared" si="232"/>
        <v>809005535.71000004</v>
      </c>
      <c r="DV98" s="49">
        <f t="shared" si="232"/>
        <v>303974702.54999995</v>
      </c>
      <c r="DW98" s="49">
        <f t="shared" si="232"/>
        <v>505030833.15999991</v>
      </c>
      <c r="DY98" s="65">
        <f t="shared" ref="DY98:EE98" si="233">SUM(DY7:DY96)</f>
        <v>7026106</v>
      </c>
      <c r="DZ98" s="90">
        <f t="shared" si="233"/>
        <v>1829174</v>
      </c>
      <c r="EA98" s="90">
        <f t="shared" si="233"/>
        <v>5196932</v>
      </c>
      <c r="EB98" s="56">
        <f t="shared" si="233"/>
        <v>10649164592.370001</v>
      </c>
      <c r="EC98" s="49">
        <f t="shared" si="233"/>
        <v>2857502898.9200006</v>
      </c>
      <c r="ED98" s="49">
        <f t="shared" si="233"/>
        <v>7791661693.4500027</v>
      </c>
      <c r="EE98" s="94">
        <f t="shared" si="233"/>
        <v>0</v>
      </c>
      <c r="EF98" s="93"/>
      <c r="EG98" s="94">
        <f>SUM(EG7:EG96)</f>
        <v>0</v>
      </c>
      <c r="EH98" s="159"/>
      <c r="EI98" s="159"/>
      <c r="EJ98" s="159"/>
    </row>
    <row r="99" spans="1:140" s="33" customFormat="1" ht="6.75" customHeight="1" x14ac:dyDescent="0.25">
      <c r="A99" s="36"/>
      <c r="B99" s="37"/>
      <c r="C99" s="37"/>
      <c r="D99" s="37"/>
      <c r="E99" s="38"/>
      <c r="F99" s="38"/>
      <c r="G99" s="38"/>
      <c r="H99" s="37"/>
      <c r="I99" s="38"/>
      <c r="J99" s="38"/>
      <c r="K99" s="38"/>
      <c r="L99" s="38"/>
      <c r="M99" s="38"/>
      <c r="N99" s="37"/>
      <c r="O99" s="38"/>
      <c r="P99" s="38"/>
      <c r="Q99" s="38"/>
      <c r="R99" s="38"/>
      <c r="S99" s="38"/>
      <c r="T99" s="37"/>
      <c r="U99" s="38"/>
      <c r="V99" s="38"/>
      <c r="W99" s="38"/>
      <c r="X99" s="38"/>
      <c r="Y99" s="38"/>
      <c r="Z99" s="37"/>
      <c r="AA99" s="38"/>
      <c r="AB99" s="38"/>
      <c r="AC99" s="38"/>
      <c r="AD99" s="38"/>
      <c r="AE99" s="38"/>
      <c r="AF99" s="37"/>
      <c r="AG99" s="38"/>
      <c r="AH99" s="38"/>
      <c r="AI99" s="38"/>
      <c r="AJ99" s="38"/>
      <c r="AK99" s="38"/>
      <c r="AL99" s="37"/>
      <c r="AM99" s="38"/>
      <c r="AN99" s="38"/>
      <c r="AO99" s="38"/>
      <c r="AP99" s="38"/>
      <c r="AQ99" s="38"/>
      <c r="AR99" s="37"/>
      <c r="AS99" s="38"/>
      <c r="AT99" s="38"/>
      <c r="AU99" s="38"/>
      <c r="AV99" s="38"/>
      <c r="AW99" s="38"/>
      <c r="AX99" s="37"/>
      <c r="AY99" s="38"/>
      <c r="AZ99" s="38"/>
      <c r="BA99" s="38"/>
      <c r="BB99" s="38"/>
      <c r="BC99" s="38"/>
      <c r="BD99" s="37"/>
      <c r="BE99" s="38"/>
      <c r="BF99" s="38"/>
      <c r="BG99" s="38"/>
      <c r="BH99" s="38"/>
      <c r="BI99" s="38"/>
      <c r="BM99" s="35"/>
      <c r="BN99" s="35"/>
      <c r="BO99" s="35"/>
      <c r="BS99" s="34"/>
      <c r="BT99" s="34"/>
      <c r="BU99" s="34"/>
      <c r="DY99" s="91"/>
      <c r="DZ99" s="91"/>
      <c r="EA99" s="91"/>
      <c r="EB99" s="91"/>
      <c r="EC99" s="91"/>
      <c r="ED99" s="91"/>
      <c r="EE99" s="91"/>
      <c r="EI99" s="147"/>
    </row>
    <row r="100" spans="1:140" s="14" customFormat="1" ht="15" x14ac:dyDescent="0.25">
      <c r="A100" s="12" t="s">
        <v>76</v>
      </c>
      <c r="B100" s="64">
        <f>' I КВАРТАЛ'!B97+'II КВАРТАЛ '!B97+' III КВАРТАЛ '!B97+'IV КВАРТАЛ и СВОД V-мов и $$ '!B98</f>
        <v>370794</v>
      </c>
      <c r="C100" s="64">
        <f>' I КВАРТАЛ'!C97+'II КВАРТАЛ '!C97+' III КВАРТАЛ '!C97+'IV КВАРТАЛ и СВОД V-мов и $$ '!C98</f>
        <v>95014</v>
      </c>
      <c r="D100" s="64">
        <f>' I КВАРТАЛ'!D97+'II КВАРТАЛ '!D97+' III КВАРТАЛ '!D97+'IV КВАРТАЛ и СВОД V-мов и $$ '!D98</f>
        <v>275780</v>
      </c>
      <c r="E100" s="66">
        <f>' I КВАРТАЛ'!E97+'II КВАРТАЛ '!E97+' III КВАРТАЛ '!E97+'IV КВАРТАЛ и СВОД V-мов и $$ '!E98</f>
        <v>674658492.59000015</v>
      </c>
      <c r="F100" s="66">
        <f>' I КВАРТАЛ'!F97+'II КВАРТАЛ '!F97+' III КВАРТАЛ '!F97+'IV КВАРТАЛ и СВОД V-мов и $$ '!F98</f>
        <v>174024484.84000003</v>
      </c>
      <c r="G100" s="66">
        <f>' I КВАРТАЛ'!G97+'II КВАРТАЛ '!G97+' III КВАРТАЛ '!G97+'IV КВАРТАЛ и СВОД V-мов и $$ '!G98</f>
        <v>500634007.75</v>
      </c>
      <c r="H100" s="64">
        <f>' I КВАРТАЛ'!H97+'II КВАРТАЛ '!H97+' III КВАРТАЛ '!H97+'IV КВАРТАЛ и СВОД V-мов и $$ '!H98</f>
        <v>943784</v>
      </c>
      <c r="I100" s="65">
        <f>' I КВАРТАЛ'!I97+'II КВАРТАЛ '!I97+' III КВАРТАЛ '!I97+'IV КВАРТАЛ и СВОД V-мов и $$ '!I98</f>
        <v>221795</v>
      </c>
      <c r="J100" s="65">
        <f>' I КВАРТАЛ'!J97+'II КВАРТАЛ '!J97+' III КВАРТАЛ '!J97+'IV КВАРТАЛ и СВОД V-мов и $$ '!J98</f>
        <v>721989</v>
      </c>
      <c r="K100" s="66">
        <f>' I КВАРТАЛ'!K97+'II КВАРТАЛ '!K97+' III КВАРТАЛ '!K97+'IV КВАРТАЛ и СВОД V-мов и $$ '!K98</f>
        <v>184570925.26999998</v>
      </c>
      <c r="L100" s="66">
        <f>' I КВАРТАЛ'!L97+'II КВАРТАЛ '!L97+' III КВАРТАЛ '!L97+'IV КВАРТАЛ и СВОД V-мов и $$ '!L98</f>
        <v>45019206.730000004</v>
      </c>
      <c r="M100" s="66">
        <f>' I КВАРТАЛ'!M97+'II КВАРТАЛ '!M97+' III КВАРТАЛ '!M97+'IV КВАРТАЛ и СВОД V-мов и $$ '!M98</f>
        <v>139551718.53999996</v>
      </c>
      <c r="N100" s="64">
        <f>' I КВАРТАЛ'!N97+'II КВАРТАЛ '!N97+' III КВАРТАЛ '!N97+'IV КВАРТАЛ и СВОД V-мов и $$ '!N98</f>
        <v>375744</v>
      </c>
      <c r="O100" s="64">
        <f>' I КВАРТАЛ'!O97+'II КВАРТАЛ '!O97+' III КВАРТАЛ '!O97+'IV КВАРТАЛ и СВОД V-мов и $$ '!O98</f>
        <v>102744</v>
      </c>
      <c r="P100" s="64">
        <f>' I КВАРТАЛ'!P97+'II КВАРТАЛ '!P97+' III КВАРТАЛ '!P97+'IV КВАРТАЛ и СВОД V-мов и $$ '!P98</f>
        <v>273000</v>
      </c>
      <c r="Q100" s="66">
        <f>' I КВАРТАЛ'!Q97+'II КВАРТАЛ '!Q97+' III КВАРТАЛ '!Q97+'IV КВАРТАЛ и СВОД V-мов и $$ '!Q98</f>
        <v>136740748.75999999</v>
      </c>
      <c r="R100" s="66">
        <f>' I КВАРТАЛ'!R97+'II КВАРТАЛ '!R97+' III КВАРТАЛ '!R97+'IV КВАРТАЛ и СВОД V-мов и $$ '!R98</f>
        <v>36767228.010000005</v>
      </c>
      <c r="S100" s="66">
        <f>' I КВАРТАЛ'!S97+'II КВАРТАЛ '!S97+' III КВАРТАЛ '!S97+'IV КВАРТАЛ и СВОД V-мов и $$ '!S98</f>
        <v>99973520.749999985</v>
      </c>
      <c r="T100" s="64">
        <f>' I КВАРТАЛ'!T97+'II КВАРТАЛ '!T97+' III КВАРТАЛ '!T97+'IV КВАРТАЛ и СВОД V-мов и $$ '!T98</f>
        <v>688677</v>
      </c>
      <c r="U100" s="146">
        <f>' I КВАРТАЛ'!U97+'II КВАРТАЛ '!U97+' III КВАРТАЛ '!U97+'IV КВАРТАЛ и СВОД V-мов и $$ '!U98</f>
        <v>175006</v>
      </c>
      <c r="V100" s="64">
        <f>' I КВАРТАЛ'!V97+'II КВАРТАЛ '!V97+' III КВАРТАЛ '!V97+'IV КВАРТАЛ и СВОД V-мов и $$ '!V98</f>
        <v>513671</v>
      </c>
      <c r="W100" s="66">
        <f>' I КВАРТАЛ'!W97+'II КВАРТАЛ '!W97+' III КВАРТАЛ '!W97+'IV КВАРТАЛ и СВОД V-мов и $$ '!W98</f>
        <v>628201281.4000001</v>
      </c>
      <c r="X100" s="66">
        <f>' I КВАРТАЛ'!X97+'II КВАРТАЛ '!X97+' III КВАРТАЛ '!X97+'IV КВАРТАЛ и СВОД V-мов и $$ '!X98</f>
        <v>160256330.90999997</v>
      </c>
      <c r="Y100" s="66">
        <f>' I КВАРТАЛ'!Y97+'II КВАРТАЛ '!Y97+' III КВАРТАЛ '!Y97+'IV КВАРТАЛ и СВОД V-мов и $$ '!Y98</f>
        <v>467944950.49000001</v>
      </c>
      <c r="Z100" s="64">
        <f>' I КВАРТАЛ'!Z97+'II КВАРТАЛ '!Z97+' III КВАРТАЛ '!Z97+'IV КВАРТАЛ и СВОД V-мов и $$ '!Z98</f>
        <v>2457362</v>
      </c>
      <c r="AA100" s="65">
        <f>' I КВАРТАЛ'!AA97+'II КВАРТАЛ '!AA97+' III КВАРТАЛ '!AA97+'IV КВАРТАЛ и СВОД V-мов и $$ '!AA98</f>
        <v>645693</v>
      </c>
      <c r="AB100" s="65">
        <f>' I КВАРТАЛ'!AB97+'II КВАРТАЛ '!AB97+' III КВАРТАЛ '!AB97+'IV КВАРТАЛ и СВОД V-мов и $$ '!AB98</f>
        <v>1811669</v>
      </c>
      <c r="AC100" s="66">
        <f>' I КВАРТАЛ'!AC97+'II КВАРТАЛ '!AC97+' III КВАРТАЛ '!AC97+'IV КВАРТАЛ и СВОД V-мов и $$ '!AC98</f>
        <v>1849587539.04</v>
      </c>
      <c r="AD100" s="66">
        <f>' I КВАРТАЛ'!AD97+'II КВАРТАЛ '!AD97+' III КВАРТАЛ '!AD97+'IV КВАРТАЛ и СВОД V-мов и $$ '!AD98</f>
        <v>483089209.34999996</v>
      </c>
      <c r="AE100" s="66">
        <f>' I КВАРТАЛ'!AE97+'II КВАРТАЛ '!AE97+' III КВАРТАЛ '!AE97+'IV КВАРТАЛ и СВОД V-мов и $$ '!AE98</f>
        <v>1366498329.72</v>
      </c>
      <c r="AF100" s="64">
        <f>' I КВАРТАЛ'!AF97+'II КВАРТАЛ '!AF97+' III КВАРТАЛ '!AF97+'IV КВАРТАЛ и СВОД V-мов и $$ '!AF98</f>
        <v>696109</v>
      </c>
      <c r="AG100" s="65">
        <f>' I КВАРТАЛ'!AG97+'II КВАРТАЛ '!AG97+' III КВАРТАЛ '!AG97+'IV КВАРТАЛ и СВОД V-мов и $$ '!AG98</f>
        <v>168361</v>
      </c>
      <c r="AH100" s="65">
        <f>' I КВАРТАЛ'!AH97+'II КВАРТАЛ '!AH97+' III КВАРТАЛ '!AH97+'IV КВАРТАЛ и СВОД V-мов и $$ '!AH98</f>
        <v>527748</v>
      </c>
      <c r="AI100" s="66">
        <f>' I КВАРТАЛ'!AI97+'II КВАРТАЛ '!AI97+' III КВАРТАЛ '!AI97+'IV КВАРТАЛ и СВОД V-мов и $$ '!AI98</f>
        <v>327066756.59000003</v>
      </c>
      <c r="AJ100" s="66">
        <f>' I КВАРТАЛ'!AJ97+'II КВАРТАЛ '!AJ97+' III КВАРТАЛ '!AJ97+'IV КВАРТАЛ и СВОД V-мов и $$ '!AJ98</f>
        <v>79604938.910000011</v>
      </c>
      <c r="AK100" s="66">
        <f>' I КВАРТАЛ'!AK97+'II КВАРТАЛ '!AK97+' III КВАРТАЛ '!AK97+'IV КВАРТАЛ и СВОД V-мов и $$ '!AK98</f>
        <v>247461817.68000001</v>
      </c>
      <c r="AL100" s="64">
        <f>' I КВАРТАЛ'!AL97+'II КВАРТАЛ '!AL97+' III КВАРТАЛ '!AL97+'IV КВАРТАЛ и СВОД V-мов и $$ '!AL98</f>
        <v>217342</v>
      </c>
      <c r="AM100" s="65">
        <f>' I КВАРТАЛ'!AM97+'II КВАРТАЛ '!AM97+' III КВАРТАЛ '!AM97+'IV КВАРТАЛ и СВОД V-мов и $$ '!AM98</f>
        <v>54151</v>
      </c>
      <c r="AN100" s="65">
        <f>' I КВАРТАЛ'!AN97+'II КВАРТАЛ '!AN97+' III КВАРТАЛ '!AN97+'IV КВАРТАЛ и СВОД V-мов и $$ '!AN98</f>
        <v>163191</v>
      </c>
      <c r="AO100" s="66">
        <f>' I КВАРТАЛ'!AO97+'II КВАРТАЛ '!AO97+' III КВАРТАЛ '!AO97+'IV КВАРТАЛ и СВОД V-мов и $$ '!AO98</f>
        <v>5018204941.1599998</v>
      </c>
      <c r="AP100" s="66">
        <f>' I КВАРТАЛ'!AP97+'II КВАРТАЛ '!AP97+' III КВАРТАЛ '!AP97+'IV КВАРТАЛ и СВОД V-мов и $$ '!AP98</f>
        <v>1282136636.6800001</v>
      </c>
      <c r="AQ100" s="66">
        <f>' I КВАРТАЛ'!AQ97+'II КВАРТАЛ '!AQ97+' III КВАРТАЛ '!AQ97+'IV КВАРТАЛ и СВОД V-мов и $$ '!AQ98</f>
        <v>3736068304.48</v>
      </c>
      <c r="AR100" s="65">
        <f>' I КВАРТАЛ'!AR97+'II КВАРТАЛ '!AR97+' III КВАРТАЛ '!AR97+'IV КВАРТАЛ и СВОД V-мов и $$ '!AR98</f>
        <v>73409</v>
      </c>
      <c r="AS100" s="64">
        <f>' I КВАРТАЛ'!AS97+'II КВАРТАЛ '!AS97+' III КВАРТАЛ '!AS97+'IV КВАРТАЛ и СВОД V-мов и $$ '!AS98</f>
        <v>19749</v>
      </c>
      <c r="AT100" s="64">
        <f>' I КВАРТАЛ'!AT97+'II КВАРТАЛ '!AT97+' III КВАРТАЛ '!AT97+'IV КВАРТАЛ и СВОД V-мов и $$ '!AT98</f>
        <v>53660</v>
      </c>
      <c r="AU100" s="66">
        <f>' I КВАРТАЛ'!AU97+'II КВАРТАЛ '!AU97+' III КВАРТАЛ '!AU97+'IV КВАРТАЛ и СВОД V-мов и $$ '!AU98</f>
        <v>885716809.3900001</v>
      </c>
      <c r="AV100" s="66">
        <f>' I КВАРТАЛ'!AV97+'II КВАРТАЛ '!AV97+' III КВАРТАЛ '!AV97+'IV КВАРТАЛ и СВОД V-мов и $$ '!AV98</f>
        <v>255710577.74000001</v>
      </c>
      <c r="AW100" s="66">
        <f>' I КВАРТАЛ'!AW97+'II КВАРТАЛ '!AW97+' III КВАРТАЛ '!AW97+'IV КВАРТАЛ и СВОД V-мов и $$ '!AW98</f>
        <v>630006231.64999998</v>
      </c>
      <c r="AX100" s="64">
        <f>' I КВАРТАЛ'!AX97+'II КВАРТАЛ '!AX97+' III КВАРТАЛ '!AX97+'IV КВАРТАЛ и СВОД V-мов и $$ '!AX98</f>
        <v>824042</v>
      </c>
      <c r="AY100" s="146">
        <f>' I КВАРТАЛ'!AY97+'II КВАРТАЛ '!AY97+' III КВАРТАЛ '!AY97+'IV КВАРТАЛ и СВОД V-мов и $$ '!AY98</f>
        <v>222971</v>
      </c>
      <c r="AZ100" s="64">
        <f>' I КВАРТАЛ'!AZ97+'II КВАРТАЛ '!AZ97+' III КВАРТАЛ '!AZ97+'IV КВАРТАЛ и СВОД V-мов и $$ '!AZ98</f>
        <v>601071</v>
      </c>
      <c r="BA100" s="66">
        <f>' I КВАРТАЛ'!BA97+'II КВАРТАЛ '!BA97+' III КВАРТАЛ '!BA97+'IV КВАРТАЛ и СВОД V-мов и $$ '!BA98</f>
        <v>135411562.46000004</v>
      </c>
      <c r="BB100" s="66">
        <f>' I КВАРТАЛ'!BB97+'II КВАРТАЛ '!BB97+' III КВАРТАЛ '!BB97+'IV КВАРТАЛ и СВОД V-мов и $$ '!BB98</f>
        <v>36919583.20000001</v>
      </c>
      <c r="BC100" s="66">
        <f>' I КВАРТАЛ'!BC97+'II КВАРТАЛ '!BC97+' III КВАРТАЛ '!BC97+'IV КВАРТАЛ и СВОД V-мов и $$ '!BC98</f>
        <v>98491979.259999976</v>
      </c>
      <c r="BD100" s="64">
        <f>' I КВАРТАЛ'!BD97+'II КВАРТАЛ '!BD97+' III КВАРТАЛ '!BD97+'IV КВАРТАЛ и СВОД V-мов и $$ '!BD98</f>
        <v>378843</v>
      </c>
      <c r="BE100" s="146">
        <f>' I КВАРТАЛ'!BE97+'II КВАРТАЛ '!BE97+' III КВАРТАЛ '!BE97+'IV КВАРТАЛ и СВОД V-мов и $$ '!BE98</f>
        <v>123690</v>
      </c>
      <c r="BF100" s="65">
        <f>' I КВАРТАЛ'!BF97+'II КВАРТАЛ '!BF97+' III КВАРТАЛ '!BF97+'IV КВАРТАЛ и СВОД V-мов и $$ '!BF98</f>
        <v>255153</v>
      </c>
      <c r="BG100" s="66">
        <f>' I КВАРТАЛ'!BG97+'II КВАРТАЛ '!BG97+' III КВАРТАЛ '!BG97+'IV КВАРТАЛ и СВОД V-мов и $$ '!BG98</f>
        <v>809005535.71000004</v>
      </c>
      <c r="BH100" s="66">
        <f>' I КВАРТАЛ'!BH97+'II КВАРТАЛ '!BH97+' III КВАРТАЛ '!BH97+'IV КВАРТАЛ и СВОД V-мов и $$ '!BH98</f>
        <v>303974702.55000001</v>
      </c>
      <c r="BI100" s="66">
        <f>' I КВАРТАЛ'!BI97+'II КВАРТАЛ '!BI97+' III КВАРТАЛ '!BI97+'IV КВАРТАЛ и СВОД V-мов и $$ '!BI98</f>
        <v>505030833.15999997</v>
      </c>
      <c r="BJ100" s="9"/>
      <c r="BK100" s="9"/>
      <c r="BS100" s="102"/>
      <c r="BT100" s="102"/>
      <c r="BU100" s="102"/>
      <c r="EI100" s="96"/>
    </row>
    <row r="101" spans="1:140" s="26" customFormat="1" x14ac:dyDescent="0.25">
      <c r="A101" s="10"/>
      <c r="B101" s="27"/>
      <c r="C101" s="27"/>
      <c r="D101" s="27"/>
      <c r="H101" s="27"/>
      <c r="N101" s="27"/>
      <c r="T101" s="27"/>
      <c r="Z101" s="27"/>
      <c r="AF101" s="27"/>
      <c r="AL101" s="27"/>
      <c r="AR101" s="27"/>
      <c r="AX101" s="27"/>
      <c r="BD101" s="27"/>
      <c r="BJ101" s="28"/>
      <c r="BK101" s="28"/>
      <c r="BM101" s="7"/>
      <c r="BN101" s="7"/>
      <c r="BO101" s="7"/>
      <c r="BP101" s="84"/>
      <c r="BS101" s="100"/>
      <c r="BT101" s="100"/>
      <c r="BU101" s="100"/>
      <c r="DY101" s="82"/>
      <c r="DZ101" s="120"/>
      <c r="EA101" s="108"/>
      <c r="EB101" s="161">
        <f>BL98</f>
        <v>10649164592.370001</v>
      </c>
      <c r="EI101" s="27"/>
    </row>
    <row r="102" spans="1:140" s="26" customFormat="1" ht="15" x14ac:dyDescent="0.25">
      <c r="A102" s="163" t="s">
        <v>139</v>
      </c>
      <c r="B102" s="27"/>
      <c r="C102" s="27"/>
      <c r="D102" s="27"/>
      <c r="H102" s="27"/>
      <c r="N102" s="27"/>
      <c r="T102" s="27"/>
      <c r="Z102" s="27"/>
      <c r="AF102" s="27"/>
      <c r="AL102" s="27"/>
      <c r="AR102" s="27"/>
      <c r="AS102" s="118"/>
      <c r="AX102" s="27"/>
      <c r="BD102" s="27"/>
      <c r="BJ102" s="28"/>
      <c r="BK102" s="28"/>
      <c r="BL102" s="28"/>
      <c r="BM102" s="29"/>
      <c r="BN102" s="29"/>
      <c r="BO102" s="29"/>
      <c r="BP102" s="86"/>
      <c r="BQ102" s="7"/>
      <c r="BR102" s="7"/>
      <c r="BS102" s="2"/>
      <c r="BT102" s="2"/>
      <c r="BU102" s="2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109"/>
      <c r="DZ102" s="108"/>
      <c r="EA102" s="108"/>
      <c r="EB102" s="162">
        <f>EB98-EB101</f>
        <v>0</v>
      </c>
      <c r="EI102" s="27"/>
    </row>
    <row r="103" spans="1:140" s="26" customFormat="1" x14ac:dyDescent="0.25">
      <c r="A103" s="29"/>
      <c r="B103" s="5"/>
      <c r="C103" s="5"/>
      <c r="D103" s="5"/>
      <c r="E103" s="2"/>
      <c r="F103" s="2"/>
      <c r="G103" s="2"/>
      <c r="H103" s="27"/>
      <c r="K103" s="2"/>
      <c r="N103" s="27"/>
      <c r="Q103" s="2"/>
      <c r="T103" s="27"/>
      <c r="W103" s="2"/>
      <c r="Z103" s="27"/>
      <c r="AC103" s="2"/>
      <c r="AF103" s="27"/>
      <c r="AI103" s="2"/>
      <c r="AL103" s="27"/>
      <c r="AO103" s="2"/>
      <c r="AR103" s="27"/>
      <c r="AU103" s="2"/>
      <c r="AX103" s="27"/>
      <c r="BA103" s="2"/>
      <c r="BD103" s="27"/>
      <c r="BG103" s="2"/>
      <c r="BJ103" s="28"/>
      <c r="BK103" s="28"/>
      <c r="BL103" s="100"/>
      <c r="BM103" s="7"/>
      <c r="BN103" s="7"/>
      <c r="BO103" s="7"/>
      <c r="BP103" s="87"/>
      <c r="BQ103" s="87"/>
      <c r="BR103" s="87"/>
      <c r="BS103" s="103"/>
      <c r="BT103" s="103"/>
      <c r="BU103" s="103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7"/>
      <c r="DY103" s="50"/>
      <c r="DZ103" s="108"/>
      <c r="EA103" s="108"/>
      <c r="EI103" s="27"/>
    </row>
    <row r="104" spans="1:140" x14ac:dyDescent="0.25">
      <c r="A104" s="92">
        <f>B100+H100+N100+T100+Z100+AF100+AL100+AR100+AX100+BD100</f>
        <v>7026106</v>
      </c>
      <c r="C104" s="5"/>
      <c r="D104" s="5"/>
      <c r="E104" s="2"/>
      <c r="F104" s="7"/>
      <c r="G104" s="7"/>
      <c r="BP104" s="88"/>
      <c r="BQ104" s="88"/>
      <c r="BR104" s="88"/>
      <c r="BS104" s="104"/>
      <c r="BT104" s="104"/>
      <c r="BU104" s="104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1"/>
      <c r="DY104" s="96"/>
    </row>
    <row r="105" spans="1:140" x14ac:dyDescent="0.25">
      <c r="A105" s="92">
        <f>C100+D100+I100+J100+O100+P100+U100+V100+AA100+AB100+AG100+AH100+AM100+AN100+AS100+AT100+AY100+AZ100+BE100+BF100</f>
        <v>7026106</v>
      </c>
      <c r="C105" s="5"/>
      <c r="D105" s="5"/>
      <c r="E105" s="2"/>
      <c r="F105" s="7"/>
      <c r="G105" s="7"/>
      <c r="K105" s="2"/>
      <c r="Q105" s="2"/>
      <c r="W105" s="2"/>
      <c r="AC105" s="2"/>
      <c r="AI105" s="2"/>
      <c r="AO105" s="2"/>
      <c r="AU105" s="2"/>
      <c r="BA105" s="2"/>
      <c r="BG105" s="2"/>
      <c r="BL105" s="4"/>
      <c r="BP105" s="88"/>
      <c r="BQ105" s="88"/>
      <c r="BR105" s="88"/>
      <c r="BS105" s="104"/>
      <c r="BT105" s="104"/>
      <c r="BU105" s="104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1"/>
      <c r="DY105" s="7"/>
      <c r="EB105" s="121"/>
      <c r="EC105" s="122"/>
    </row>
    <row r="106" spans="1:140" x14ac:dyDescent="0.25">
      <c r="BP106" s="89"/>
      <c r="BQ106" s="88"/>
      <c r="BR106" s="88"/>
      <c r="BS106" s="104"/>
      <c r="BT106" s="104"/>
      <c r="BU106" s="104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1"/>
      <c r="DY106" s="7"/>
    </row>
    <row r="107" spans="1:140" x14ac:dyDescent="0.25">
      <c r="BL107" s="121"/>
      <c r="BP107" s="88"/>
      <c r="BQ107" s="88"/>
      <c r="BR107" s="88"/>
      <c r="BS107" s="104"/>
      <c r="BT107" s="141"/>
      <c r="BU107" s="141"/>
      <c r="BV107" s="141"/>
      <c r="BW107" s="141"/>
      <c r="BX107" s="141"/>
      <c r="BY107" s="141"/>
      <c r="BZ107" s="141"/>
      <c r="CA107" s="141"/>
      <c r="CB107" s="141"/>
      <c r="CC107" s="141"/>
      <c r="CD107" s="88"/>
      <c r="CE107" s="150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1"/>
      <c r="DY107" s="7"/>
      <c r="EB107" s="123"/>
      <c r="EC107" s="122"/>
    </row>
    <row r="108" spans="1:140" x14ac:dyDescent="0.25">
      <c r="BP108" s="85"/>
      <c r="BQ108" s="85"/>
      <c r="BR108" s="85"/>
      <c r="BS108" s="105"/>
      <c r="BT108" s="105"/>
      <c r="BU108" s="10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</row>
    <row r="109" spans="1:140" x14ac:dyDescent="0.25">
      <c r="E109" s="27"/>
      <c r="F109" s="27"/>
      <c r="G109" s="27"/>
      <c r="I109" s="27"/>
      <c r="J109" s="27"/>
      <c r="K109" s="27"/>
      <c r="L109" s="27"/>
      <c r="M109" s="27"/>
      <c r="O109" s="27"/>
      <c r="P109" s="27"/>
      <c r="Q109" s="27"/>
      <c r="R109" s="27"/>
      <c r="S109" s="27"/>
      <c r="U109" s="27"/>
      <c r="V109" s="27"/>
      <c r="W109" s="27"/>
      <c r="X109" s="27"/>
      <c r="Y109" s="27"/>
      <c r="AA109" s="27"/>
      <c r="AB109" s="27"/>
      <c r="AC109" s="27"/>
      <c r="AD109" s="27"/>
      <c r="AE109" s="27"/>
      <c r="AG109" s="27"/>
      <c r="AH109" s="27"/>
      <c r="AI109" s="27"/>
      <c r="AJ109" s="27"/>
      <c r="AK109" s="27"/>
      <c r="AM109" s="27"/>
      <c r="AN109" s="27"/>
      <c r="AO109" s="27"/>
      <c r="AP109" s="27"/>
      <c r="AQ109" s="27"/>
      <c r="AS109" s="27"/>
      <c r="AT109" s="27"/>
      <c r="AU109" s="27"/>
      <c r="AV109" s="27"/>
      <c r="AW109" s="27"/>
      <c r="AY109" s="27"/>
      <c r="AZ109" s="27"/>
      <c r="BA109" s="27"/>
      <c r="BB109" s="27"/>
      <c r="BC109" s="27"/>
      <c r="BE109" s="27"/>
      <c r="BF109" s="27"/>
      <c r="BG109" s="27"/>
      <c r="BH109" s="27"/>
      <c r="BI109" s="27"/>
      <c r="BL109" s="4"/>
      <c r="BP109" s="85"/>
      <c r="BQ109" s="85"/>
      <c r="BR109" s="85"/>
      <c r="BS109" s="105"/>
      <c r="BT109" s="105"/>
      <c r="BU109" s="10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</row>
    <row r="110" spans="1:140" x14ac:dyDescent="0.25">
      <c r="W110" s="100"/>
      <c r="BP110" s="85"/>
      <c r="BQ110" s="85"/>
      <c r="BR110" s="85"/>
      <c r="BS110" s="105"/>
      <c r="BT110" s="105"/>
      <c r="BU110" s="10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</row>
    <row r="111" spans="1:140" s="26" customFormat="1" x14ac:dyDescent="0.25">
      <c r="A111" s="10"/>
      <c r="B111" s="27"/>
      <c r="C111" s="27"/>
      <c r="D111" s="27"/>
      <c r="H111" s="27"/>
      <c r="N111" s="27"/>
      <c r="T111" s="27"/>
      <c r="Z111" s="27"/>
      <c r="AF111" s="27"/>
      <c r="AL111" s="27"/>
      <c r="AR111" s="27"/>
      <c r="AX111" s="27"/>
      <c r="BD111" s="27"/>
      <c r="BJ111" s="28"/>
      <c r="BK111" s="28"/>
      <c r="BL111" s="28"/>
      <c r="BM111" s="7"/>
      <c r="BN111" s="7"/>
      <c r="BO111" s="7"/>
      <c r="BS111" s="100"/>
      <c r="BT111" s="100"/>
      <c r="BU111" s="100"/>
      <c r="EI111" s="27"/>
    </row>
    <row r="112" spans="1:140" s="26" customFormat="1" x14ac:dyDescent="0.25">
      <c r="A112" s="15"/>
      <c r="B112" s="27"/>
      <c r="C112" s="27"/>
      <c r="D112" s="27"/>
      <c r="H112" s="27"/>
      <c r="N112" s="27"/>
      <c r="T112" s="27"/>
      <c r="Z112" s="27"/>
      <c r="AF112" s="27"/>
      <c r="AL112" s="27"/>
      <c r="AR112" s="27"/>
      <c r="AX112" s="27"/>
      <c r="BD112" s="27"/>
      <c r="BJ112" s="28"/>
      <c r="BK112" s="28"/>
      <c r="BL112" s="28"/>
      <c r="BM112" s="7"/>
      <c r="BN112" s="7"/>
      <c r="BO112" s="7"/>
      <c r="BS112" s="100"/>
      <c r="BT112" s="100"/>
      <c r="BU112" s="100"/>
      <c r="EI112" s="27"/>
    </row>
    <row r="113" spans="1:1" ht="13.5" customHeight="1" x14ac:dyDescent="0.25">
      <c r="A113" s="46"/>
    </row>
    <row r="114" spans="1:1" ht="15" x14ac:dyDescent="0.25">
      <c r="A114" s="46"/>
    </row>
  </sheetData>
  <autoFilter ref="A6:A96"/>
  <customSheetViews>
    <customSheetView guid="{9784C23B-239B-4CA0-A170-4E2FB957F671}" scale="90" fitToPage="1" printArea="1" hiddenRows="1" hiddenColumns="1">
      <pane xSplit="1" ySplit="6" topLeftCell="CL77" activePane="bottomRight" state="frozen"/>
      <selection pane="bottomRight" activeCell="DH83" sqref="DH83"/>
      <pageMargins left="0" right="0" top="0" bottom="0" header="0.31496062992125984" footer="0.31496062992125984"/>
      <printOptions horizontalCentered="1"/>
      <pageSetup paperSize="9" fitToHeight="0" orientation="landscape" r:id="rId1"/>
    </customSheetView>
    <customSheetView guid="{8ED51EEE-9753-49F3-98DF-768537E83DAD}" scale="90" showPageBreaks="1" fitToPage="1" printArea="1" hiddenColumns="1">
      <pane xSplit="1" ySplit="6" topLeftCell="AN49" activePane="bottomRight" state="frozen"/>
      <selection pane="bottomRight" activeCell="BL57" sqref="BL57"/>
      <pageMargins left="0" right="0" top="0" bottom="0" header="0.31496062992125984" footer="0.31496062992125984"/>
      <printOptions horizontalCentered="1"/>
      <pageSetup paperSize="9" fitToHeight="0" orientation="landscape" r:id="rId2"/>
    </customSheetView>
    <customSheetView guid="{2AE1DCD3-CC85-4CD0-84E5-2766F4F3A78E}" scale="90" showPageBreaks="1" fitToPage="1" printArea="1" hiddenColumns="1">
      <pane xSplit="1" ySplit="6" topLeftCell="CK67" activePane="bottomRight" state="frozen"/>
      <selection pane="bottomRight" activeCell="CX73" sqref="CX73:CY73"/>
      <pageMargins left="0" right="0" top="0" bottom="0" header="0.31496062992125984" footer="0.31496062992125984"/>
      <printOptions horizontalCentered="1"/>
      <pageSetup paperSize="9" fitToHeight="0" orientation="landscape" r:id="rId3"/>
    </customSheetView>
    <customSheetView guid="{3D72D69E-3E0A-439E-9838-ECF5BA16EC9E}" scale="90" showPageBreaks="1" fitToPage="1" printArea="1" showAutoFilter="1" hiddenColumns="1">
      <pane xSplit="1" ySplit="45" topLeftCell="AG77" activePane="bottomRight" state="frozen"/>
      <selection pane="bottomRight" activeCell="AO11" sqref="AO11"/>
      <pageMargins left="0" right="0" top="0" bottom="0" header="0.31496062992125984" footer="0.31496062992125984"/>
      <printOptions horizontalCentered="1"/>
      <pageSetup paperSize="9" fitToHeight="0" orientation="landscape" r:id="rId4"/>
      <autoFilter ref="A6:DU85"/>
    </customSheetView>
    <customSheetView guid="{EF89D82D-307D-41C5-8DC5-0AC0B8CDE711}" scale="90" showPageBreaks="1" fitToPage="1" printArea="1" hiddenColumns="1">
      <pane xSplit="1" ySplit="6" topLeftCell="BK79" activePane="bottomRight" state="frozen"/>
      <selection pane="bottomRight" activeCell="H58" sqref="H58"/>
      <pageMargins left="0" right="0" top="0" bottom="0" header="0.31496062992125984" footer="0.31496062992125984"/>
      <printOptions horizontalCentered="1"/>
      <pageSetup paperSize="9" fitToHeight="0" orientation="landscape" r:id="rId5"/>
    </customSheetView>
  </customSheetViews>
  <mergeCells count="69">
    <mergeCell ref="EB4:ED5"/>
    <mergeCell ref="EE4:EG5"/>
    <mergeCell ref="BP3:ED3"/>
    <mergeCell ref="BP4:BU4"/>
    <mergeCell ref="BV4:CA4"/>
    <mergeCell ref="CB4:CG4"/>
    <mergeCell ref="CH4:CM4"/>
    <mergeCell ref="CN4:CS4"/>
    <mergeCell ref="CT4:CY4"/>
    <mergeCell ref="CZ4:DE4"/>
    <mergeCell ref="DF4:DK4"/>
    <mergeCell ref="DL4:DQ4"/>
    <mergeCell ref="DR4:DW4"/>
    <mergeCell ref="CW5:CY5"/>
    <mergeCell ref="DC5:DE5"/>
    <mergeCell ref="DI5:DK5"/>
    <mergeCell ref="DU5:DW5"/>
    <mergeCell ref="BS5:BU5"/>
    <mergeCell ref="BY5:CA5"/>
    <mergeCell ref="CE5:CG5"/>
    <mergeCell ref="CK5:CM5"/>
    <mergeCell ref="CQ5:CS5"/>
    <mergeCell ref="A4:A5"/>
    <mergeCell ref="BK4:BK5"/>
    <mergeCell ref="BL4:BL5"/>
    <mergeCell ref="AX5:AZ5"/>
    <mergeCell ref="BA5:BC5"/>
    <mergeCell ref="BD5:BF5"/>
    <mergeCell ref="BG5:BI5"/>
    <mergeCell ref="AL5:AN5"/>
    <mergeCell ref="AO5:AQ5"/>
    <mergeCell ref="AR5:AT5"/>
    <mergeCell ref="AU5:AW5"/>
    <mergeCell ref="AI5:AK5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AF4:AK4"/>
    <mergeCell ref="AL4:AQ4"/>
    <mergeCell ref="AR4:AW4"/>
    <mergeCell ref="B4:G4"/>
    <mergeCell ref="H4:M4"/>
    <mergeCell ref="N4:S4"/>
    <mergeCell ref="T4:Y4"/>
    <mergeCell ref="Z4:AE4"/>
    <mergeCell ref="DY4:EA5"/>
    <mergeCell ref="AX1:BL1"/>
    <mergeCell ref="AX2:BL2"/>
    <mergeCell ref="DR5:DT5"/>
    <mergeCell ref="CT5:CV5"/>
    <mergeCell ref="CZ5:DB5"/>
    <mergeCell ref="DF5:DH5"/>
    <mergeCell ref="DL5:DN5"/>
    <mergeCell ref="BP5:BR5"/>
    <mergeCell ref="BV5:BX5"/>
    <mergeCell ref="CB5:CD5"/>
    <mergeCell ref="CH5:CJ5"/>
    <mergeCell ref="CN5:CP5"/>
    <mergeCell ref="AX4:BC4"/>
    <mergeCell ref="BD4:BI4"/>
    <mergeCell ref="DO5:DQ5"/>
  </mergeCells>
  <printOptions horizontalCentered="1"/>
  <pageMargins left="0" right="0" top="0" bottom="0" header="0.31496062992125984" footer="0.31496062992125984"/>
  <pageSetup paperSize="9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 I КВАРТАЛ</vt:lpstr>
      <vt:lpstr>II КВАРТАЛ </vt:lpstr>
      <vt:lpstr> III КВАРТАЛ </vt:lpstr>
      <vt:lpstr>IV КВАРТАЛ и СВОД V-мов и $$ </vt:lpstr>
      <vt:lpstr>' I КВАРТАЛ'!Заголовки_для_печати</vt:lpstr>
      <vt:lpstr>' III КВАРТАЛ '!Заголовки_для_печати</vt:lpstr>
      <vt:lpstr>'II КВАРТАЛ '!Заголовки_для_печати</vt:lpstr>
      <vt:lpstr>'IV КВАРТАЛ и СВОД V-мов и $$ '!Заголовки_для_печати</vt:lpstr>
      <vt:lpstr>' I КВАРТАЛ'!Область_печати</vt:lpstr>
      <vt:lpstr>' III КВАРТАЛ '!Область_печати</vt:lpstr>
      <vt:lpstr>'II КВАРТАЛ '!Область_печати</vt:lpstr>
      <vt:lpstr>'IV КВАРТАЛ и СВОД V-мов и $$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Матвиенко В. Наталья</cp:lastModifiedBy>
  <cp:lastPrinted>2014-12-29T07:47:27Z</cp:lastPrinted>
  <dcterms:created xsi:type="dcterms:W3CDTF">2013-12-13T11:24:16Z</dcterms:created>
  <dcterms:modified xsi:type="dcterms:W3CDTF">2017-01-10T07:53:02Z</dcterms:modified>
</cp:coreProperties>
</file>